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codeName="Sellest_töövihikust" defaultThemeVersion="124226"/>
  <xr:revisionPtr revIDLastSave="0" documentId="8_{61508472-D6F6-4BB6-9B66-642327B034FB}" xr6:coauthVersionLast="47" xr6:coauthVersionMax="47" xr10:uidLastSave="{00000000-0000-0000-0000-000000000000}"/>
  <bookViews>
    <workbookView xWindow="-110" yWindow="-110" windowWidth="19420" windowHeight="10420" tabRatio="991" activeTab="2" xr2:uid="{00000000-000D-0000-FFFF-FFFF00000000}"/>
  </bookViews>
  <sheets>
    <sheet name="Input" sheetId="4" r:id="rId1"/>
    <sheet name="Legend" sheetId="217" r:id="rId2"/>
    <sheet name="Meetmed" sheetId="200" r:id="rId3"/>
    <sheet name="2019 meetmed" sheetId="216" r:id="rId4"/>
    <sheet name="Leht1" sheetId="219" state="hidden" r:id="rId5"/>
    <sheet name="EN1" sheetId="8" r:id="rId6"/>
    <sheet name="EN2" sheetId="9" r:id="rId7"/>
    <sheet name="EN3" sheetId="136" r:id="rId8"/>
    <sheet name="EN3a" sheetId="10" r:id="rId9"/>
    <sheet name="EN3b" sheetId="137" r:id="rId10"/>
    <sheet name="EN3c" sheetId="138" r:id="rId11"/>
    <sheet name="EN4" sheetId="15" r:id="rId12"/>
    <sheet name="EN4a" sheetId="141" r:id="rId13"/>
    <sheet name="EN4b" sheetId="140" r:id="rId14"/>
    <sheet name="EN4c" sheetId="139" r:id="rId15"/>
    <sheet name="EN5" sheetId="201" r:id="rId16"/>
    <sheet name="EN6" sheetId="125" r:id="rId17"/>
    <sheet name="EN7" sheetId="98" r:id="rId18"/>
    <sheet name="EN8" sheetId="94" r:id="rId19"/>
    <sheet name="EN9" sheetId="92" r:id="rId20"/>
    <sheet name="EN10" sheetId="95" r:id="rId21"/>
    <sheet name="EN11" sheetId="91" r:id="rId22"/>
    <sheet name="EN12" sheetId="134" r:id="rId23"/>
    <sheet name="EN13" sheetId="133" r:id="rId24"/>
    <sheet name="EN14" sheetId="143" r:id="rId25"/>
    <sheet name="EN15" sheetId="142" r:id="rId26"/>
    <sheet name="EN16" sheetId="146" r:id="rId27"/>
    <sheet name="EN17" sheetId="202" r:id="rId28"/>
    <sheet name="EN18" sheetId="145" r:id="rId29"/>
    <sheet name="EN19" sheetId="208" r:id="rId30"/>
    <sheet name="EN20" sheetId="207" r:id="rId31"/>
    <sheet name="EN21" sheetId="206" r:id="rId32"/>
    <sheet name="EN22" sheetId="205" r:id="rId33"/>
    <sheet name="EN23" sheetId="204" r:id="rId34"/>
    <sheet name="EN24" sheetId="203" r:id="rId35"/>
    <sheet name="EN25" sheetId="209" r:id="rId36"/>
    <sheet name="TR1" sheetId="17" r:id="rId37"/>
    <sheet name="TR2" sheetId="18" r:id="rId38"/>
    <sheet name="TR2a" sheetId="148" r:id="rId39"/>
    <sheet name="TR2b" sheetId="151" r:id="rId40"/>
    <sheet name="TR3" sheetId="19" r:id="rId41"/>
    <sheet name="TR4" sheetId="69" r:id="rId42"/>
    <sheet name="TR4a" sheetId="152" r:id="rId43"/>
    <sheet name="TR4b" sheetId="153" r:id="rId44"/>
    <sheet name="TR5" sheetId="70" r:id="rId45"/>
    <sheet name="TR6" sheetId="99" r:id="rId46"/>
    <sheet name="TR7" sheetId="23" r:id="rId47"/>
    <sheet name="TR8" sheetId="24" r:id="rId48"/>
    <sheet name="TR9" sheetId="25" r:id="rId49"/>
    <sheet name="TR10" sheetId="161" r:id="rId50"/>
    <sheet name="TR11" sheetId="28" r:id="rId51"/>
    <sheet name="TR12" sheetId="100" r:id="rId52"/>
    <sheet name="TR13" sheetId="77" r:id="rId53"/>
    <sheet name="TR14" sheetId="101" r:id="rId54"/>
    <sheet name="TR15" sheetId="156" r:id="rId55"/>
    <sheet name="TR16a" sheetId="210" r:id="rId56"/>
    <sheet name="TR16b" sheetId="211" r:id="rId57"/>
    <sheet name="TR17" sheetId="157" r:id="rId58"/>
    <sheet name="TR18" sheetId="212" r:id="rId59"/>
    <sheet name="TR19" sheetId="159" r:id="rId60"/>
    <sheet name="TR20" sheetId="158" r:id="rId61"/>
    <sheet name="HF1" sheetId="31" r:id="rId62"/>
    <sheet name="HF1a" sheetId="162" r:id="rId63"/>
    <sheet name="HF1b" sheetId="163" r:id="rId64"/>
    <sheet name="HF1c" sheetId="164" r:id="rId65"/>
    <sheet name="HF1d" sheetId="165" r:id="rId66"/>
    <sheet name="HF1e" sheetId="166" r:id="rId67"/>
    <sheet name="HF1f" sheetId="167" r:id="rId68"/>
    <sheet name="HF1g" sheetId="168" r:id="rId69"/>
    <sheet name="HF1h" sheetId="169" r:id="rId70"/>
    <sheet name="HF2a" sheetId="171" r:id="rId71"/>
    <sheet name="HF2b" sheetId="172" r:id="rId72"/>
    <sheet name="HF3" sheetId="173" r:id="rId73"/>
    <sheet name="HF4" sheetId="105" r:id="rId74"/>
    <sheet name="HF5a" sheetId="176" r:id="rId75"/>
    <sheet name="HF5b" sheetId="177" r:id="rId76"/>
    <sheet name="HF6a" sheetId="174" r:id="rId77"/>
    <sheet name="HF6b" sheetId="175" r:id="rId78"/>
    <sheet name="HF7" sheetId="213" r:id="rId79"/>
    <sheet name="PM1" sheetId="44" r:id="rId80"/>
    <sheet name="PM2" sheetId="45" r:id="rId81"/>
    <sheet name="PM3" sheetId="188" r:id="rId82"/>
    <sheet name="PM4" sheetId="128" r:id="rId83"/>
    <sheet name="PM5" sheetId="114" r:id="rId84"/>
    <sheet name="PM6" sheetId="182" r:id="rId85"/>
    <sheet name="PM7" sheetId="183" r:id="rId86"/>
    <sheet name="PM8" sheetId="108" r:id="rId87"/>
    <sheet name="PM9" sheetId="179" r:id="rId88"/>
    <sheet name="PM10" sheetId="110" r:id="rId89"/>
    <sheet name="PM11" sheetId="181" r:id="rId90"/>
    <sheet name="PM12" sheetId="184" r:id="rId91"/>
    <sheet name="PM13" sheetId="185" r:id="rId92"/>
    <sheet name="PM14" sheetId="186" r:id="rId93"/>
    <sheet name="PM15" sheetId="180" r:id="rId94"/>
    <sheet name="PM16" sheetId="187" r:id="rId95"/>
    <sheet name="PM17" sheetId="121" r:id="rId96"/>
    <sheet name="PM18" sheetId="130" r:id="rId97"/>
    <sheet name="PM19" sheetId="189" r:id="rId98"/>
    <sheet name="PM20" sheetId="124" r:id="rId99"/>
    <sheet name="PM21" sheetId="131" r:id="rId100"/>
    <sheet name="PM22" sheetId="132" r:id="rId101"/>
    <sheet name="PM23" sheetId="190" r:id="rId102"/>
    <sheet name="JM1" sheetId="53" r:id="rId103"/>
    <sheet name="JM2" sheetId="215" r:id="rId104"/>
    <sheet name="JM3" sheetId="50" r:id="rId105"/>
    <sheet name="JM4" sheetId="52" r:id="rId106"/>
    <sheet name="MM1" sheetId="194" r:id="rId107"/>
    <sheet name="MM2" sheetId="192" r:id="rId108"/>
    <sheet name="MM3" sheetId="195" r:id="rId109"/>
    <sheet name="MM4" sheetId="57" r:id="rId110"/>
    <sheet name="MM5" sheetId="193" r:id="rId111"/>
    <sheet name="MM6" sheetId="196" r:id="rId112"/>
    <sheet name="MM7" sheetId="198" r:id="rId113"/>
    <sheet name="MM8" sheetId="199" r:id="rId114"/>
    <sheet name="MM9" sheetId="218" r:id="rId115"/>
    <sheet name="TÖ1" sheetId="42" r:id="rId116"/>
    <sheet name="TÖ2" sheetId="214" r:id="rId117"/>
    <sheet name="IP1" sheetId="135" r:id="rId118"/>
  </sheets>
  <definedNames>
    <definedName name="_xlnm.Print_Area" localSheetId="5">'EN1'!$A$1:$B$19</definedName>
    <definedName name="_xlnm.Print_Area" localSheetId="20">'EN10'!$A$1:$B$19</definedName>
    <definedName name="_xlnm.Print_Area" localSheetId="21">'EN11'!$A$1:$B$19</definedName>
    <definedName name="_xlnm.Print_Area" localSheetId="22">'EN12'!$A$1:$B$19</definedName>
    <definedName name="_xlnm.Print_Area" localSheetId="23">'EN13'!$A$1:$B$19</definedName>
    <definedName name="_xlnm.Print_Area" localSheetId="24">'EN14'!$A$1:$B$19</definedName>
    <definedName name="_xlnm.Print_Area" localSheetId="25">'EN15'!$A$1:$B$19</definedName>
    <definedName name="_xlnm.Print_Area" localSheetId="26">'EN16'!$A$1:$B$19</definedName>
    <definedName name="_xlnm.Print_Area" localSheetId="27">'EN17'!$A$1:$B$19</definedName>
    <definedName name="_xlnm.Print_Area" localSheetId="28">'EN18'!$A$1:$B$19</definedName>
    <definedName name="_xlnm.Print_Area" localSheetId="29">'EN19'!$A$1:$B$19</definedName>
    <definedName name="_xlnm.Print_Area" localSheetId="6">'EN2'!$A$1:$B$19</definedName>
    <definedName name="_xlnm.Print_Area" localSheetId="30">'EN20'!$A$1:$B$19</definedName>
    <definedName name="_xlnm.Print_Area" localSheetId="31">'EN21'!$A$1:$B$19</definedName>
    <definedName name="_xlnm.Print_Area" localSheetId="32">'EN22'!$A$1:$B$19</definedName>
    <definedName name="_xlnm.Print_Area" localSheetId="33">'EN23'!$A$1:$B$19</definedName>
    <definedName name="_xlnm.Print_Area" localSheetId="34">'EN24'!$A$1:$B$19</definedName>
    <definedName name="_xlnm.Print_Area" localSheetId="35">'EN25'!$A$1:$B$19</definedName>
    <definedName name="_xlnm.Print_Area" localSheetId="7">'EN3'!$A$1:$B$19</definedName>
    <definedName name="_xlnm.Print_Area" localSheetId="8">EN3a!$A$1:$B$19</definedName>
    <definedName name="_xlnm.Print_Area" localSheetId="9">EN3b!$A$1:$B$19</definedName>
    <definedName name="_xlnm.Print_Area" localSheetId="10">EN3c!$A$1:$B$19</definedName>
    <definedName name="_xlnm.Print_Area" localSheetId="11">'EN4'!$A$1:$B$19</definedName>
    <definedName name="_xlnm.Print_Area" localSheetId="12">EN4a!$A$1:$B$19</definedName>
    <definedName name="_xlnm.Print_Area" localSheetId="13">EN4b!$A$1:$B$19</definedName>
    <definedName name="_xlnm.Print_Area" localSheetId="14">EN4c!$A$1:$B$19</definedName>
    <definedName name="_xlnm.Print_Area" localSheetId="17">'EN7'!$A$1:$B$19</definedName>
    <definedName name="_xlnm.Print_Area" localSheetId="18">'EN8'!$A$1:$B$19</definedName>
    <definedName name="_xlnm.Print_Area" localSheetId="19">'EN9'!$A$1:$B$19</definedName>
    <definedName name="_xlnm.Print_Area" localSheetId="61">'HF1'!$A$1:$B$19</definedName>
    <definedName name="_xlnm.Print_Area" localSheetId="62">HF1a!$A$1:$B$19</definedName>
    <definedName name="_xlnm.Print_Area" localSheetId="63">HF1b!$A$1:$B$19</definedName>
    <definedName name="_xlnm.Print_Area" localSheetId="64">HF1c!$A$1:$B$19</definedName>
    <definedName name="_xlnm.Print_Area" localSheetId="65">HF1d!$A$1:$B$19</definedName>
    <definedName name="_xlnm.Print_Area" localSheetId="66">HF1e!$A$1:$B$19</definedName>
    <definedName name="_xlnm.Print_Area" localSheetId="67">HF1f!$A$1:$B$19</definedName>
    <definedName name="_xlnm.Print_Area" localSheetId="68">HF1g!$A$1:$B$19</definedName>
    <definedName name="_xlnm.Print_Area" localSheetId="69">HF1h!$A$1:$B$19</definedName>
    <definedName name="_xlnm.Print_Area" localSheetId="70">HF2a!$A$1:$B$19</definedName>
    <definedName name="_xlnm.Print_Area" localSheetId="71">HF2b!$A$1:$B$19</definedName>
    <definedName name="_xlnm.Print_Area" localSheetId="72">'HF3'!$A$1:$B$19</definedName>
    <definedName name="_xlnm.Print_Area" localSheetId="74">HF5a!$A$1:$B$19</definedName>
    <definedName name="_xlnm.Print_Area" localSheetId="75">HF5b!$A$1:$B$19</definedName>
    <definedName name="_xlnm.Print_Area" localSheetId="76">HF6a!$A$1:$B$19</definedName>
    <definedName name="_xlnm.Print_Area" localSheetId="77">HF6b!$A$1:$B$19</definedName>
    <definedName name="_xlnm.Print_Area" localSheetId="78">'HF7'!$A$1:$B$19</definedName>
    <definedName name="_xlnm.Print_Area" localSheetId="117">'IP1'!$A$1:$B$19</definedName>
    <definedName name="_xlnm.Print_Area" localSheetId="102">'JM1'!$A$1:$B$19</definedName>
    <definedName name="_xlnm.Print_Area" localSheetId="103">'JM2'!$A$1:$B$19</definedName>
    <definedName name="_xlnm.Print_Area" localSheetId="104">'JM3'!$A$1:$B$19</definedName>
    <definedName name="_xlnm.Print_Area" localSheetId="105">'JM4'!$A$1:$B$19</definedName>
    <definedName name="_xlnm.Print_Area" localSheetId="106">'MM1'!$A$1:$B$19</definedName>
    <definedName name="_xlnm.Print_Area" localSheetId="108">'MM3'!$A$1:$B$19</definedName>
    <definedName name="_xlnm.Print_Area" localSheetId="109">'MM4'!$A$1:$B$19</definedName>
    <definedName name="_xlnm.Print_Area" localSheetId="110">'MM5'!$A$1:$B$19</definedName>
    <definedName name="_xlnm.Print_Area" localSheetId="111">'MM6'!$A$1:$B$19</definedName>
    <definedName name="_xlnm.Print_Area" localSheetId="112">'MM7'!$A$1:$B$19</definedName>
    <definedName name="_xlnm.Print_Area" localSheetId="113">'MM8'!$A$1:$B$19</definedName>
    <definedName name="_xlnm.Print_Area" localSheetId="114">'MM9'!$A$1:$B$19</definedName>
    <definedName name="_xlnm.Print_Area" localSheetId="79">'PM1'!$A$1:$B$19</definedName>
    <definedName name="_xlnm.Print_Area" localSheetId="80">'PM2'!$A$1:$B$19</definedName>
    <definedName name="_xlnm.Print_Area" localSheetId="36">'TR1'!$A$1:$B$19</definedName>
    <definedName name="_xlnm.Print_Area" localSheetId="50">'TR11'!$A$1:$B$19</definedName>
    <definedName name="_xlnm.Print_Area" localSheetId="52">'TR13'!$A$1:$B$19</definedName>
    <definedName name="_xlnm.Print_Area" localSheetId="57">'TR17'!$A$1:$B$19</definedName>
    <definedName name="_xlnm.Print_Area" localSheetId="58">'TR18'!$A$1:$B$19</definedName>
    <definedName name="_xlnm.Print_Area" localSheetId="59">'TR19'!$A$1:$B$19</definedName>
    <definedName name="_xlnm.Print_Area" localSheetId="37">'TR2'!$A$1:$B$19</definedName>
    <definedName name="_xlnm.Print_Area" localSheetId="60">'TR20'!$A$1:$B$19</definedName>
    <definedName name="_xlnm.Print_Area" localSheetId="38">TR2a!$A$1:$B$19</definedName>
    <definedName name="_xlnm.Print_Area" localSheetId="39">TR2b!$A$1:$B$19</definedName>
    <definedName name="_xlnm.Print_Area" localSheetId="40">'TR3'!$A$1:$B$19</definedName>
    <definedName name="_xlnm.Print_Area" localSheetId="41">'TR4'!$A$1:$B$19</definedName>
    <definedName name="_xlnm.Print_Area" localSheetId="42">TR4a!$A$1:$B$19</definedName>
    <definedName name="_xlnm.Print_Area" localSheetId="43">TR4b!$A$1:$B$19</definedName>
    <definedName name="_xlnm.Print_Area" localSheetId="44">'TR5'!$A$1:$B$19</definedName>
    <definedName name="_xlnm.Print_Area" localSheetId="46">'TR7'!$A$1:$B$19</definedName>
    <definedName name="_xlnm.Print_Area" localSheetId="47">'TR8'!$A$1:$B$19</definedName>
    <definedName name="_xlnm.Print_Area" localSheetId="48">'TR9'!$A$1:$B$19</definedName>
    <definedName name="_xlnm.Print_Area" localSheetId="115">TÖ1!$A$1:$B$19</definedName>
    <definedName name="_xlnm.Print_Area" localSheetId="116">TÖ2!$A$1:$B$19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218" l="1"/>
  <c r="A37" i="218"/>
  <c r="A36" i="218"/>
  <c r="B39" i="218" s="1"/>
  <c r="A35" i="218"/>
  <c r="A31" i="218"/>
  <c r="A30" i="218"/>
  <c r="A29" i="218"/>
  <c r="A28" i="218"/>
  <c r="A27" i="218"/>
  <c r="A26" i="218"/>
  <c r="A25" i="218"/>
  <c r="A24" i="218"/>
  <c r="A23" i="218"/>
  <c r="B32" i="218" s="1"/>
  <c r="B15" i="218"/>
  <c r="B13" i="218"/>
  <c r="B13" i="209"/>
  <c r="B15" i="110"/>
  <c r="B15" i="173"/>
  <c r="B13" i="173"/>
  <c r="B15" i="175"/>
  <c r="B13" i="175"/>
  <c r="B15" i="172"/>
  <c r="B13" i="172"/>
  <c r="B13" i="171"/>
  <c r="B15" i="169"/>
  <c r="B13" i="169"/>
  <c r="B13" i="168"/>
  <c r="B13" i="167"/>
  <c r="B13" i="166"/>
  <c r="B15" i="202"/>
  <c r="B13" i="202"/>
  <c r="B15" i="146"/>
  <c r="B15" i="142"/>
  <c r="B13" i="146"/>
  <c r="B15" i="91"/>
  <c r="A38" i="215"/>
  <c r="A37" i="215"/>
  <c r="A36" i="215"/>
  <c r="B39" i="215" s="1"/>
  <c r="A35" i="215"/>
  <c r="A31" i="215"/>
  <c r="A30" i="215"/>
  <c r="A29" i="215"/>
  <c r="A28" i="215"/>
  <c r="A27" i="215"/>
  <c r="B32" i="215" s="1"/>
  <c r="A26" i="215"/>
  <c r="A25" i="215"/>
  <c r="A24" i="215"/>
  <c r="A23" i="215"/>
  <c r="B15" i="215"/>
  <c r="B13" i="215"/>
  <c r="B3" i="215"/>
  <c r="A38" i="214"/>
  <c r="A37" i="214"/>
  <c r="A36" i="214"/>
  <c r="B39" i="214" s="1"/>
  <c r="A35" i="214"/>
  <c r="A31" i="214"/>
  <c r="A30" i="214"/>
  <c r="A29" i="214"/>
  <c r="A28" i="214"/>
  <c r="B32" i="214" s="1"/>
  <c r="A27" i="214"/>
  <c r="A26" i="214"/>
  <c r="A25" i="214"/>
  <c r="A24" i="214"/>
  <c r="A23" i="214"/>
  <c r="B15" i="214"/>
  <c r="B13" i="214"/>
  <c r="B3" i="214"/>
  <c r="A38" i="213"/>
  <c r="A37" i="213"/>
  <c r="B39" i="213" s="1"/>
  <c r="A36" i="213"/>
  <c r="A35" i="213"/>
  <c r="A31" i="213"/>
  <c r="A30" i="213"/>
  <c r="A29" i="213"/>
  <c r="A28" i="213"/>
  <c r="A27" i="213"/>
  <c r="A26" i="213"/>
  <c r="A25" i="213"/>
  <c r="A24" i="213"/>
  <c r="A23" i="213"/>
  <c r="B32" i="213" s="1"/>
  <c r="B15" i="213"/>
  <c r="B13" i="213"/>
  <c r="A38" i="212"/>
  <c r="A37" i="212"/>
  <c r="A36" i="212"/>
  <c r="A35" i="212"/>
  <c r="B39" i="212" s="1"/>
  <c r="A31" i="212"/>
  <c r="A30" i="212"/>
  <c r="A29" i="212"/>
  <c r="A28" i="212"/>
  <c r="B32" i="212" s="1"/>
  <c r="A27" i="212"/>
  <c r="A26" i="212"/>
  <c r="A25" i="212"/>
  <c r="A24" i="212"/>
  <c r="A23" i="212"/>
  <c r="B15" i="212"/>
  <c r="B13" i="212"/>
  <c r="A38" i="211"/>
  <c r="B39" i="211" s="1"/>
  <c r="B15" i="211" s="1"/>
  <c r="A37" i="211"/>
  <c r="A36" i="211"/>
  <c r="A35" i="211"/>
  <c r="A31" i="211"/>
  <c r="A30" i="211"/>
  <c r="A29" i="211"/>
  <c r="A28" i="211"/>
  <c r="A27" i="211"/>
  <c r="A26" i="211"/>
  <c r="A25" i="211"/>
  <c r="A24" i="211"/>
  <c r="A23" i="211"/>
  <c r="B32" i="211" s="1"/>
  <c r="B13" i="211" s="1"/>
  <c r="B3" i="211"/>
  <c r="A38" i="210"/>
  <c r="B39" i="210" s="1"/>
  <c r="B15" i="210" s="1"/>
  <c r="A37" i="210"/>
  <c r="A36" i="210"/>
  <c r="A35" i="210"/>
  <c r="A31" i="210"/>
  <c r="A30" i="210"/>
  <c r="A29" i="210"/>
  <c r="A28" i="210"/>
  <c r="A27" i="210"/>
  <c r="A26" i="210"/>
  <c r="A25" i="210"/>
  <c r="A24" i="210"/>
  <c r="A23" i="210"/>
  <c r="B32" i="210" s="1"/>
  <c r="B13" i="210" s="1"/>
  <c r="B3" i="210"/>
  <c r="B39" i="209"/>
  <c r="B15" i="209" s="1"/>
  <c r="A38" i="209"/>
  <c r="A37" i="209"/>
  <c r="A36" i="209"/>
  <c r="A35" i="209"/>
  <c r="B32" i="209"/>
  <c r="A31" i="209"/>
  <c r="A30" i="209"/>
  <c r="A29" i="209"/>
  <c r="A28" i="209"/>
  <c r="A27" i="209"/>
  <c r="A26" i="209"/>
  <c r="A25" i="209"/>
  <c r="A24" i="209"/>
  <c r="A23" i="209"/>
  <c r="A38" i="208"/>
  <c r="A37" i="208"/>
  <c r="A36" i="208"/>
  <c r="A35" i="208"/>
  <c r="B39" i="208" s="1"/>
  <c r="B15" i="208" s="1"/>
  <c r="A31" i="208"/>
  <c r="A30" i="208"/>
  <c r="A29" i="208"/>
  <c r="A28" i="208"/>
  <c r="A27" i="208"/>
  <c r="A26" i="208"/>
  <c r="A25" i="208"/>
  <c r="A24" i="208"/>
  <c r="A23" i="208"/>
  <c r="B32" i="208" s="1"/>
  <c r="B13" i="208" s="1"/>
  <c r="A38" i="207"/>
  <c r="A37" i="207"/>
  <c r="A36" i="207"/>
  <c r="A35" i="207"/>
  <c r="B39" i="207" s="1"/>
  <c r="A31" i="207"/>
  <c r="A30" i="207"/>
  <c r="A29" i="207"/>
  <c r="A28" i="207"/>
  <c r="A27" i="207"/>
  <c r="A26" i="207"/>
  <c r="A25" i="207"/>
  <c r="A24" i="207"/>
  <c r="A23" i="207"/>
  <c r="B32" i="207" s="1"/>
  <c r="B15" i="207"/>
  <c r="B13" i="207"/>
  <c r="A38" i="206"/>
  <c r="A37" i="206"/>
  <c r="A36" i="206"/>
  <c r="A35" i="206"/>
  <c r="B39" i="206" s="1"/>
  <c r="A31" i="206"/>
  <c r="A30" i="206"/>
  <c r="A29" i="206"/>
  <c r="A28" i="206"/>
  <c r="A27" i="206"/>
  <c r="A26" i="206"/>
  <c r="A25" i="206"/>
  <c r="A24" i="206"/>
  <c r="A23" i="206"/>
  <c r="B32" i="206" s="1"/>
  <c r="B15" i="206"/>
  <c r="B13" i="206"/>
  <c r="A38" i="205"/>
  <c r="A37" i="205"/>
  <c r="A36" i="205"/>
  <c r="A35" i="205"/>
  <c r="B39" i="205" s="1"/>
  <c r="A31" i="205"/>
  <c r="A30" i="205"/>
  <c r="A29" i="205"/>
  <c r="A28" i="205"/>
  <c r="A27" i="205"/>
  <c r="A26" i="205"/>
  <c r="A25" i="205"/>
  <c r="A24" i="205"/>
  <c r="A23" i="205"/>
  <c r="B32" i="205" s="1"/>
  <c r="B15" i="205"/>
  <c r="B13" i="205"/>
  <c r="A38" i="204"/>
  <c r="A37" i="204"/>
  <c r="A36" i="204"/>
  <c r="A35" i="204"/>
  <c r="B39" i="204" s="1"/>
  <c r="A31" i="204"/>
  <c r="A30" i="204"/>
  <c r="A29" i="204"/>
  <c r="A28" i="204"/>
  <c r="A27" i="204"/>
  <c r="A26" i="204"/>
  <c r="A25" i="204"/>
  <c r="A24" i="204"/>
  <c r="A23" i="204"/>
  <c r="B32" i="204" s="1"/>
  <c r="B15" i="204"/>
  <c r="B13" i="204"/>
  <c r="A38" i="203"/>
  <c r="A37" i="203"/>
  <c r="A36" i="203"/>
  <c r="A35" i="203"/>
  <c r="B39" i="203" s="1"/>
  <c r="A31" i="203"/>
  <c r="A30" i="203"/>
  <c r="A29" i="203"/>
  <c r="A28" i="203"/>
  <c r="A27" i="203"/>
  <c r="A26" i="203"/>
  <c r="A25" i="203"/>
  <c r="A24" i="203"/>
  <c r="A23" i="203"/>
  <c r="B32" i="203" s="1"/>
  <c r="B15" i="203"/>
  <c r="B13" i="203"/>
  <c r="B39" i="202"/>
  <c r="B32" i="202"/>
  <c r="A38" i="125"/>
  <c r="B39" i="125" s="1"/>
  <c r="A37" i="125"/>
  <c r="A36" i="125"/>
  <c r="A35" i="125"/>
  <c r="A31" i="125"/>
  <c r="A30" i="125"/>
  <c r="A29" i="125"/>
  <c r="A28" i="125"/>
  <c r="A27" i="125"/>
  <c r="A26" i="125"/>
  <c r="A25" i="125"/>
  <c r="A24" i="125"/>
  <c r="A23" i="125"/>
  <c r="B32" i="125" s="1"/>
  <c r="B15" i="125"/>
  <c r="B13" i="125"/>
  <c r="B3" i="125"/>
  <c r="A38" i="201"/>
  <c r="A37" i="201"/>
  <c r="B39" i="201" s="1"/>
  <c r="A36" i="201"/>
  <c r="A35" i="201"/>
  <c r="A31" i="201"/>
  <c r="A30" i="201"/>
  <c r="A29" i="201"/>
  <c r="A28" i="201"/>
  <c r="A27" i="201"/>
  <c r="A26" i="201"/>
  <c r="A25" i="201"/>
  <c r="A24" i="201"/>
  <c r="A23" i="201"/>
  <c r="B32" i="201" s="1"/>
  <c r="B15" i="201"/>
  <c r="B13" i="201"/>
  <c r="B3" i="201"/>
  <c r="A38" i="199"/>
  <c r="A37" i="199"/>
  <c r="A36" i="199"/>
  <c r="B39" i="199" s="1"/>
  <c r="A35" i="199"/>
  <c r="A31" i="199"/>
  <c r="A30" i="199"/>
  <c r="A29" i="199"/>
  <c r="A28" i="199"/>
  <c r="A27" i="199"/>
  <c r="A26" i="199"/>
  <c r="A25" i="199"/>
  <c r="A24" i="199"/>
  <c r="A23" i="199"/>
  <c r="B32" i="199" s="1"/>
  <c r="B15" i="199"/>
  <c r="B13" i="199"/>
  <c r="A38" i="198"/>
  <c r="A37" i="198"/>
  <c r="A36" i="198"/>
  <c r="B39" i="198" s="1"/>
  <c r="A35" i="198"/>
  <c r="A31" i="198"/>
  <c r="A30" i="198"/>
  <c r="A29" i="198"/>
  <c r="A28" i="198"/>
  <c r="A27" i="198"/>
  <c r="A26" i="198"/>
  <c r="A25" i="198"/>
  <c r="A24" i="198"/>
  <c r="A23" i="198"/>
  <c r="B32" i="198" s="1"/>
  <c r="B15" i="198"/>
  <c r="B13" i="198"/>
  <c r="A38" i="196"/>
  <c r="A37" i="196"/>
  <c r="A36" i="196"/>
  <c r="B39" i="196" s="1"/>
  <c r="A35" i="196"/>
  <c r="A31" i="196"/>
  <c r="A30" i="196"/>
  <c r="A29" i="196"/>
  <c r="A28" i="196"/>
  <c r="A27" i="196"/>
  <c r="A26" i="196"/>
  <c r="A25" i="196"/>
  <c r="A24" i="196"/>
  <c r="A23" i="196"/>
  <c r="B32" i="196" s="1"/>
  <c r="B15" i="196"/>
  <c r="B13" i="196"/>
  <c r="A38" i="195"/>
  <c r="A37" i="195"/>
  <c r="B39" i="195" s="1"/>
  <c r="A36" i="195"/>
  <c r="A35" i="195"/>
  <c r="A31" i="195"/>
  <c r="A30" i="195"/>
  <c r="A29" i="195"/>
  <c r="A28" i="195"/>
  <c r="A27" i="195"/>
  <c r="A26" i="195"/>
  <c r="A25" i="195"/>
  <c r="A24" i="195"/>
  <c r="A23" i="195"/>
  <c r="B32" i="195" s="1"/>
  <c r="B15" i="195"/>
  <c r="B13" i="195"/>
  <c r="A38" i="194"/>
  <c r="A37" i="194"/>
  <c r="B39" i="194" s="1"/>
  <c r="A36" i="194"/>
  <c r="A35" i="194"/>
  <c r="A31" i="194"/>
  <c r="A30" i="194"/>
  <c r="A29" i="194"/>
  <c r="A28" i="194"/>
  <c r="A27" i="194"/>
  <c r="A26" i="194"/>
  <c r="A25" i="194"/>
  <c r="A24" i="194"/>
  <c r="A23" i="194"/>
  <c r="B32" i="194" s="1"/>
  <c r="B15" i="194"/>
  <c r="B13" i="194"/>
  <c r="A38" i="193"/>
  <c r="A37" i="193"/>
  <c r="A36" i="193"/>
  <c r="B39" i="193" s="1"/>
  <c r="A35" i="193"/>
  <c r="A31" i="193"/>
  <c r="A30" i="193"/>
  <c r="A29" i="193"/>
  <c r="A28" i="193"/>
  <c r="A27" i="193"/>
  <c r="A26" i="193"/>
  <c r="A25" i="193"/>
  <c r="A24" i="193"/>
  <c r="A23" i="193"/>
  <c r="B32" i="193" s="1"/>
  <c r="B15" i="193"/>
  <c r="B13" i="193"/>
  <c r="A38" i="192"/>
  <c r="A37" i="192"/>
  <c r="A36" i="192"/>
  <c r="B39" i="192" s="1"/>
  <c r="A35" i="192"/>
  <c r="A31" i="192"/>
  <c r="A30" i="192"/>
  <c r="A29" i="192"/>
  <c r="A28" i="192"/>
  <c r="A27" i="192"/>
  <c r="A26" i="192"/>
  <c r="A25" i="192"/>
  <c r="A24" i="192"/>
  <c r="A23" i="192"/>
  <c r="B32" i="192" s="1"/>
  <c r="B15" i="192"/>
  <c r="B13" i="192"/>
  <c r="A38" i="190"/>
  <c r="A37" i="190"/>
  <c r="B39" i="190" s="1"/>
  <c r="A36" i="190"/>
  <c r="A35" i="190"/>
  <c r="A31" i="190"/>
  <c r="A30" i="190"/>
  <c r="A29" i="190"/>
  <c r="A28" i="190"/>
  <c r="A27" i="190"/>
  <c r="A26" i="190"/>
  <c r="A25" i="190"/>
  <c r="A24" i="190"/>
  <c r="B32" i="190" s="1"/>
  <c r="A23" i="190"/>
  <c r="B15" i="190"/>
  <c r="B13" i="190"/>
  <c r="A38" i="189"/>
  <c r="A37" i="189"/>
  <c r="B39" i="189" s="1"/>
  <c r="A36" i="189"/>
  <c r="A35" i="189"/>
  <c r="A31" i="189"/>
  <c r="A30" i="189"/>
  <c r="A29" i="189"/>
  <c r="A28" i="189"/>
  <c r="A27" i="189"/>
  <c r="A26" i="189"/>
  <c r="A25" i="189"/>
  <c r="A24" i="189"/>
  <c r="A23" i="189"/>
  <c r="B32" i="189" s="1"/>
  <c r="B15" i="189"/>
  <c r="B13" i="189"/>
  <c r="A38" i="188"/>
  <c r="A37" i="188"/>
  <c r="B39" i="188" s="1"/>
  <c r="A36" i="188"/>
  <c r="A35" i="188"/>
  <c r="A31" i="188"/>
  <c r="A30" i="188"/>
  <c r="A29" i="188"/>
  <c r="A28" i="188"/>
  <c r="A27" i="188"/>
  <c r="A26" i="188"/>
  <c r="A25" i="188"/>
  <c r="A24" i="188"/>
  <c r="A23" i="188"/>
  <c r="B32" i="188" s="1"/>
  <c r="B15" i="188"/>
  <c r="B13" i="188"/>
  <c r="A38" i="187"/>
  <c r="A37" i="187"/>
  <c r="B39" i="187" s="1"/>
  <c r="A36" i="187"/>
  <c r="A35" i="187"/>
  <c r="A31" i="187"/>
  <c r="A30" i="187"/>
  <c r="A29" i="187"/>
  <c r="A28" i="187"/>
  <c r="A27" i="187"/>
  <c r="A26" i="187"/>
  <c r="A25" i="187"/>
  <c r="A24" i="187"/>
  <c r="A23" i="187"/>
  <c r="B32" i="187" s="1"/>
  <c r="B15" i="187"/>
  <c r="B13" i="187"/>
  <c r="A38" i="186"/>
  <c r="A37" i="186"/>
  <c r="B39" i="186" s="1"/>
  <c r="A36" i="186"/>
  <c r="A35" i="186"/>
  <c r="A31" i="186"/>
  <c r="A30" i="186"/>
  <c r="A29" i="186"/>
  <c r="A28" i="186"/>
  <c r="A27" i="186"/>
  <c r="A26" i="186"/>
  <c r="A25" i="186"/>
  <c r="A24" i="186"/>
  <c r="A23" i="186"/>
  <c r="B32" i="186" s="1"/>
  <c r="B15" i="186"/>
  <c r="B13" i="186"/>
  <c r="A38" i="185"/>
  <c r="A37" i="185"/>
  <c r="B39" i="185" s="1"/>
  <c r="A36" i="185"/>
  <c r="A35" i="185"/>
  <c r="A31" i="185"/>
  <c r="A30" i="185"/>
  <c r="A29" i="185"/>
  <c r="A28" i="185"/>
  <c r="A27" i="185"/>
  <c r="A26" i="185"/>
  <c r="A25" i="185"/>
  <c r="A24" i="185"/>
  <c r="A23" i="185"/>
  <c r="B32" i="185" s="1"/>
  <c r="B15" i="185"/>
  <c r="B13" i="185"/>
  <c r="A38" i="184"/>
  <c r="A37" i="184"/>
  <c r="B39" i="184" s="1"/>
  <c r="A36" i="184"/>
  <c r="A35" i="184"/>
  <c r="A31" i="184"/>
  <c r="A30" i="184"/>
  <c r="A29" i="184"/>
  <c r="A28" i="184"/>
  <c r="A27" i="184"/>
  <c r="A26" i="184"/>
  <c r="A25" i="184"/>
  <c r="A24" i="184"/>
  <c r="A23" i="184"/>
  <c r="B32" i="184" s="1"/>
  <c r="B15" i="184"/>
  <c r="B13" i="184"/>
  <c r="A38" i="183"/>
  <c r="B39" i="183" s="1"/>
  <c r="A37" i="183"/>
  <c r="A36" i="183"/>
  <c r="A35" i="183"/>
  <c r="A31" i="183"/>
  <c r="A30" i="183"/>
  <c r="A29" i="183"/>
  <c r="B32" i="183" s="1"/>
  <c r="A28" i="183"/>
  <c r="A27" i="183"/>
  <c r="A26" i="183"/>
  <c r="A25" i="183"/>
  <c r="A24" i="183"/>
  <c r="A23" i="183"/>
  <c r="B15" i="183"/>
  <c r="B13" i="183"/>
  <c r="A38" i="182"/>
  <c r="B39" i="182" s="1"/>
  <c r="A37" i="182"/>
  <c r="A36" i="182"/>
  <c r="A35" i="182"/>
  <c r="A31" i="182"/>
  <c r="A30" i="182"/>
  <c r="A29" i="182"/>
  <c r="A28" i="182"/>
  <c r="A27" i="182"/>
  <c r="A26" i="182"/>
  <c r="A25" i="182"/>
  <c r="A24" i="182"/>
  <c r="A23" i="182"/>
  <c r="B32" i="182" s="1"/>
  <c r="B15" i="182"/>
  <c r="B13" i="182"/>
  <c r="A38" i="181"/>
  <c r="B39" i="181" s="1"/>
  <c r="B15" i="181" s="1"/>
  <c r="A37" i="181"/>
  <c r="A36" i="181"/>
  <c r="A35" i="181"/>
  <c r="A31" i="181"/>
  <c r="A30" i="181"/>
  <c r="A29" i="181"/>
  <c r="A28" i="181"/>
  <c r="A27" i="181"/>
  <c r="A26" i="181"/>
  <c r="A25" i="181"/>
  <c r="A24" i="181"/>
  <c r="A23" i="181"/>
  <c r="B32" i="181" s="1"/>
  <c r="B13" i="181"/>
  <c r="A38" i="180"/>
  <c r="B39" i="180" s="1"/>
  <c r="A37" i="180"/>
  <c r="A36" i="180"/>
  <c r="A35" i="180"/>
  <c r="A31" i="180"/>
  <c r="A30" i="180"/>
  <c r="A29" i="180"/>
  <c r="A28" i="180"/>
  <c r="A27" i="180"/>
  <c r="A26" i="180"/>
  <c r="A25" i="180"/>
  <c r="A24" i="180"/>
  <c r="A23" i="180"/>
  <c r="B32" i="180" s="1"/>
  <c r="B15" i="180"/>
  <c r="B13" i="180"/>
  <c r="B3" i="180"/>
  <c r="B13" i="110"/>
  <c r="A38" i="179"/>
  <c r="A37" i="179"/>
  <c r="A36" i="179"/>
  <c r="B39" i="179" s="1"/>
  <c r="A35" i="179"/>
  <c r="A31" i="179"/>
  <c r="A30" i="179"/>
  <c r="A29" i="179"/>
  <c r="A28" i="179"/>
  <c r="A27" i="179"/>
  <c r="A26" i="179"/>
  <c r="A25" i="179"/>
  <c r="A24" i="179"/>
  <c r="A23" i="179"/>
  <c r="B32" i="179" s="1"/>
  <c r="B15" i="179"/>
  <c r="B13" i="179"/>
  <c r="B3" i="179"/>
  <c r="A38" i="177"/>
  <c r="A37" i="177"/>
  <c r="B39" i="177" s="1"/>
  <c r="A36" i="177"/>
  <c r="A35" i="177"/>
  <c r="A31" i="177"/>
  <c r="A30" i="177"/>
  <c r="A29" i="177"/>
  <c r="A28" i="177"/>
  <c r="A27" i="177"/>
  <c r="A26" i="177"/>
  <c r="A25" i="177"/>
  <c r="A24" i="177"/>
  <c r="A23" i="177"/>
  <c r="B32" i="177" s="1"/>
  <c r="B15" i="177"/>
  <c r="B13" i="177"/>
  <c r="A38" i="176"/>
  <c r="A37" i="176"/>
  <c r="B39" i="176" s="1"/>
  <c r="A36" i="176"/>
  <c r="A35" i="176"/>
  <c r="A31" i="176"/>
  <c r="A30" i="176"/>
  <c r="A29" i="176"/>
  <c r="A28" i="176"/>
  <c r="A27" i="176"/>
  <c r="A26" i="176"/>
  <c r="A25" i="176"/>
  <c r="A24" i="176"/>
  <c r="A23" i="176"/>
  <c r="B32" i="176" s="1"/>
  <c r="B15" i="176"/>
  <c r="B13" i="176"/>
  <c r="A38" i="175"/>
  <c r="A37" i="175"/>
  <c r="B39" i="175" s="1"/>
  <c r="A36" i="175"/>
  <c r="A35" i="175"/>
  <c r="A31" i="175"/>
  <c r="A30" i="175"/>
  <c r="A29" i="175"/>
  <c r="A28" i="175"/>
  <c r="A27" i="175"/>
  <c r="A26" i="175"/>
  <c r="A25" i="175"/>
  <c r="A24" i="175"/>
  <c r="A23" i="175"/>
  <c r="B32" i="175" s="1"/>
  <c r="B3" i="175"/>
  <c r="A38" i="174"/>
  <c r="A37" i="174"/>
  <c r="B39" i="174" s="1"/>
  <c r="A36" i="174"/>
  <c r="A35" i="174"/>
  <c r="A31" i="174"/>
  <c r="A30" i="174"/>
  <c r="A29" i="174"/>
  <c r="A28" i="174"/>
  <c r="A27" i="174"/>
  <c r="A26" i="174"/>
  <c r="A25" i="174"/>
  <c r="A24" i="174"/>
  <c r="A23" i="174"/>
  <c r="B32" i="174" s="1"/>
  <c r="B15" i="174"/>
  <c r="B13" i="174"/>
  <c r="B3" i="174"/>
  <c r="A38" i="173"/>
  <c r="A37" i="173"/>
  <c r="B39" i="173" s="1"/>
  <c r="A36" i="173"/>
  <c r="A35" i="173"/>
  <c r="A31" i="173"/>
  <c r="A30" i="173"/>
  <c r="A29" i="173"/>
  <c r="A28" i="173"/>
  <c r="A27" i="173"/>
  <c r="A26" i="173"/>
  <c r="A25" i="173"/>
  <c r="A24" i="173"/>
  <c r="A23" i="173"/>
  <c r="B32" i="173" s="1"/>
  <c r="A38" i="172"/>
  <c r="A37" i="172"/>
  <c r="A36" i="172"/>
  <c r="B39" i="172" s="1"/>
  <c r="A35" i="172"/>
  <c r="A31" i="172"/>
  <c r="A30" i="172"/>
  <c r="A29" i="172"/>
  <c r="A28" i="172"/>
  <c r="A27" i="172"/>
  <c r="A26" i="172"/>
  <c r="A25" i="172"/>
  <c r="A24" i="172"/>
  <c r="A23" i="172"/>
  <c r="B32" i="172" s="1"/>
  <c r="B3" i="172"/>
  <c r="A38" i="171"/>
  <c r="A37" i="171"/>
  <c r="A36" i="171"/>
  <c r="B39" i="171" s="1"/>
  <c r="B15" i="171" s="1"/>
  <c r="A35" i="171"/>
  <c r="A31" i="171"/>
  <c r="A30" i="171"/>
  <c r="A29" i="171"/>
  <c r="A28" i="171"/>
  <c r="A27" i="171"/>
  <c r="A26" i="171"/>
  <c r="A25" i="171"/>
  <c r="A24" i="171"/>
  <c r="A23" i="171"/>
  <c r="B32" i="171" s="1"/>
  <c r="B3" i="171"/>
  <c r="A38" i="169"/>
  <c r="A37" i="169"/>
  <c r="A36" i="169"/>
  <c r="A35" i="169"/>
  <c r="B39" i="169" s="1"/>
  <c r="A31" i="169"/>
  <c r="A30" i="169"/>
  <c r="A29" i="169"/>
  <c r="A28" i="169"/>
  <c r="A27" i="169"/>
  <c r="A26" i="169"/>
  <c r="A25" i="169"/>
  <c r="A24" i="169"/>
  <c r="A23" i="169"/>
  <c r="B32" i="169" s="1"/>
  <c r="B3" i="169"/>
  <c r="A38" i="168"/>
  <c r="A37" i="168"/>
  <c r="A36" i="168"/>
  <c r="A35" i="168"/>
  <c r="B39" i="168" s="1"/>
  <c r="B15" i="168" s="1"/>
  <c r="A31" i="168"/>
  <c r="A30" i="168"/>
  <c r="A29" i="168"/>
  <c r="A28" i="168"/>
  <c r="A27" i="168"/>
  <c r="A26" i="168"/>
  <c r="A25" i="168"/>
  <c r="A24" i="168"/>
  <c r="A23" i="168"/>
  <c r="B32" i="168" s="1"/>
  <c r="B3" i="168"/>
  <c r="A38" i="167"/>
  <c r="A37" i="167"/>
  <c r="A36" i="167"/>
  <c r="A35" i="167"/>
  <c r="B39" i="167" s="1"/>
  <c r="B15" i="167" s="1"/>
  <c r="A31" i="167"/>
  <c r="A30" i="167"/>
  <c r="A29" i="167"/>
  <c r="A28" i="167"/>
  <c r="A27" i="167"/>
  <c r="A26" i="167"/>
  <c r="A25" i="167"/>
  <c r="A24" i="167"/>
  <c r="A23" i="167"/>
  <c r="B32" i="167" s="1"/>
  <c r="B3" i="167"/>
  <c r="A38" i="166"/>
  <c r="A37" i="166"/>
  <c r="A36" i="166"/>
  <c r="A35" i="166"/>
  <c r="B39" i="166" s="1"/>
  <c r="B15" i="166" s="1"/>
  <c r="A31" i="166"/>
  <c r="A30" i="166"/>
  <c r="A29" i="166"/>
  <c r="A28" i="166"/>
  <c r="A27" i="166"/>
  <c r="A26" i="166"/>
  <c r="A25" i="166"/>
  <c r="A24" i="166"/>
  <c r="A23" i="166"/>
  <c r="B32" i="166" s="1"/>
  <c r="B3" i="166"/>
  <c r="A38" i="165"/>
  <c r="A37" i="165"/>
  <c r="A36" i="165"/>
  <c r="A35" i="165"/>
  <c r="B39" i="165" s="1"/>
  <c r="A31" i="165"/>
  <c r="A30" i="165"/>
  <c r="A29" i="165"/>
  <c r="A28" i="165"/>
  <c r="A27" i="165"/>
  <c r="A26" i="165"/>
  <c r="A25" i="165"/>
  <c r="A24" i="165"/>
  <c r="A23" i="165"/>
  <c r="B32" i="165" s="1"/>
  <c r="B15" i="165"/>
  <c r="B13" i="165"/>
  <c r="B3" i="165"/>
  <c r="A38" i="164"/>
  <c r="A37" i="164"/>
  <c r="A36" i="164"/>
  <c r="A35" i="164"/>
  <c r="B39" i="164" s="1"/>
  <c r="A31" i="164"/>
  <c r="A30" i="164"/>
  <c r="A29" i="164"/>
  <c r="A28" i="164"/>
  <c r="A27" i="164"/>
  <c r="A26" i="164"/>
  <c r="A25" i="164"/>
  <c r="A24" i="164"/>
  <c r="A23" i="164"/>
  <c r="B32" i="164" s="1"/>
  <c r="B15" i="164"/>
  <c r="B13" i="164"/>
  <c r="B3" i="164"/>
  <c r="A38" i="163"/>
  <c r="A37" i="163"/>
  <c r="A36" i="163"/>
  <c r="A35" i="163"/>
  <c r="B39" i="163" s="1"/>
  <c r="A31" i="163"/>
  <c r="A30" i="163"/>
  <c r="A29" i="163"/>
  <c r="A28" i="163"/>
  <c r="A27" i="163"/>
  <c r="A26" i="163"/>
  <c r="A25" i="163"/>
  <c r="A24" i="163"/>
  <c r="A23" i="163"/>
  <c r="B32" i="163" s="1"/>
  <c r="B15" i="163"/>
  <c r="B13" i="163"/>
  <c r="B3" i="163"/>
  <c r="A38" i="162"/>
  <c r="A37" i="162"/>
  <c r="A36" i="162"/>
  <c r="B39" i="162" s="1"/>
  <c r="A35" i="162"/>
  <c r="A31" i="162"/>
  <c r="A30" i="162"/>
  <c r="A29" i="162"/>
  <c r="A28" i="162"/>
  <c r="A27" i="162"/>
  <c r="A26" i="162"/>
  <c r="A25" i="162"/>
  <c r="A24" i="162"/>
  <c r="A23" i="162"/>
  <c r="B32" i="162" s="1"/>
  <c r="B15" i="162"/>
  <c r="B13" i="162"/>
  <c r="B3" i="162"/>
  <c r="A38" i="161"/>
  <c r="A37" i="161"/>
  <c r="B39" i="161" s="1"/>
  <c r="A36" i="161"/>
  <c r="A35" i="161"/>
  <c r="A31" i="161"/>
  <c r="A30" i="161"/>
  <c r="A29" i="161"/>
  <c r="A28" i="161"/>
  <c r="A27" i="161"/>
  <c r="A26" i="161"/>
  <c r="A25" i="161"/>
  <c r="A24" i="161"/>
  <c r="A23" i="161"/>
  <c r="B32" i="161" s="1"/>
  <c r="B15" i="161"/>
  <c r="B13" i="161"/>
  <c r="A38" i="159"/>
  <c r="A37" i="159"/>
  <c r="A36" i="159"/>
  <c r="A35" i="159"/>
  <c r="B39" i="159" s="1"/>
  <c r="A31" i="159"/>
  <c r="A30" i="159"/>
  <c r="A29" i="159"/>
  <c r="A28" i="159"/>
  <c r="A27" i="159"/>
  <c r="A26" i="159"/>
  <c r="A25" i="159"/>
  <c r="A24" i="159"/>
  <c r="A23" i="159"/>
  <c r="B32" i="159" s="1"/>
  <c r="B15" i="159"/>
  <c r="B13" i="159"/>
  <c r="A38" i="158"/>
  <c r="A37" i="158"/>
  <c r="A36" i="158"/>
  <c r="A35" i="158"/>
  <c r="B39" i="158" s="1"/>
  <c r="A31" i="158"/>
  <c r="A30" i="158"/>
  <c r="A29" i="158"/>
  <c r="A28" i="158"/>
  <c r="B32" i="158" s="1"/>
  <c r="A27" i="158"/>
  <c r="A26" i="158"/>
  <c r="A25" i="158"/>
  <c r="A24" i="158"/>
  <c r="A23" i="158"/>
  <c r="B15" i="158"/>
  <c r="B13" i="158"/>
  <c r="A38" i="157"/>
  <c r="A37" i="157"/>
  <c r="B39" i="157" s="1"/>
  <c r="A36" i="157"/>
  <c r="A35" i="157"/>
  <c r="A31" i="157"/>
  <c r="A30" i="157"/>
  <c r="A29" i="157"/>
  <c r="A28" i="157"/>
  <c r="A27" i="157"/>
  <c r="B32" i="157" s="1"/>
  <c r="A26" i="157"/>
  <c r="A25" i="157"/>
  <c r="A24" i="157"/>
  <c r="A23" i="157"/>
  <c r="B15" i="157"/>
  <c r="B13" i="157"/>
  <c r="A38" i="156"/>
  <c r="A37" i="156"/>
  <c r="B39" i="156" s="1"/>
  <c r="A36" i="156"/>
  <c r="A35" i="156"/>
  <c r="A31" i="156"/>
  <c r="A30" i="156"/>
  <c r="A29" i="156"/>
  <c r="A28" i="156"/>
  <c r="A27" i="156"/>
  <c r="A26" i="156"/>
  <c r="A25" i="156"/>
  <c r="A24" i="156"/>
  <c r="A23" i="156"/>
  <c r="B32" i="156" s="1"/>
  <c r="B15" i="156"/>
  <c r="B13" i="156"/>
  <c r="B3" i="156"/>
  <c r="A38" i="153"/>
  <c r="A37" i="153"/>
  <c r="A36" i="153"/>
  <c r="B39" i="153" s="1"/>
  <c r="A35" i="153"/>
  <c r="A31" i="153"/>
  <c r="A30" i="153"/>
  <c r="A29" i="153"/>
  <c r="A28" i="153"/>
  <c r="A27" i="153"/>
  <c r="B32" i="153" s="1"/>
  <c r="A26" i="153"/>
  <c r="A25" i="153"/>
  <c r="A24" i="153"/>
  <c r="A23" i="153"/>
  <c r="B15" i="153"/>
  <c r="B13" i="153"/>
  <c r="B3" i="153"/>
  <c r="A38" i="152"/>
  <c r="A37" i="152"/>
  <c r="A36" i="152"/>
  <c r="B39" i="152" s="1"/>
  <c r="A35" i="152"/>
  <c r="A31" i="152"/>
  <c r="A30" i="152"/>
  <c r="A29" i="152"/>
  <c r="A28" i="152"/>
  <c r="A27" i="152"/>
  <c r="A26" i="152"/>
  <c r="A25" i="152"/>
  <c r="A24" i="152"/>
  <c r="A23" i="152"/>
  <c r="B32" i="152" s="1"/>
  <c r="B15" i="152"/>
  <c r="B13" i="152"/>
  <c r="B3" i="152"/>
  <c r="A38" i="151"/>
  <c r="A37" i="151"/>
  <c r="A36" i="151"/>
  <c r="B39" i="151" s="1"/>
  <c r="A35" i="151"/>
  <c r="A31" i="151"/>
  <c r="A30" i="151"/>
  <c r="A29" i="151"/>
  <c r="A28" i="151"/>
  <c r="A27" i="151"/>
  <c r="A26" i="151"/>
  <c r="A25" i="151"/>
  <c r="A24" i="151"/>
  <c r="A23" i="151"/>
  <c r="B32" i="151" s="1"/>
  <c r="B15" i="151"/>
  <c r="B13" i="151"/>
  <c r="B3" i="151"/>
  <c r="A38" i="148"/>
  <c r="A37" i="148"/>
  <c r="A36" i="148"/>
  <c r="B39" i="148" s="1"/>
  <c r="A35" i="148"/>
  <c r="A31" i="148"/>
  <c r="A30" i="148"/>
  <c r="A29" i="148"/>
  <c r="A28" i="148"/>
  <c r="A27" i="148"/>
  <c r="A26" i="148"/>
  <c r="A25" i="148"/>
  <c r="A24" i="148"/>
  <c r="A23" i="148"/>
  <c r="B32" i="148" s="1"/>
  <c r="B15" i="148"/>
  <c r="B13" i="148"/>
  <c r="B3" i="148"/>
  <c r="B39" i="146"/>
  <c r="B32" i="146"/>
  <c r="A38" i="145"/>
  <c r="A37" i="145"/>
  <c r="A36" i="145"/>
  <c r="A35" i="145"/>
  <c r="B39" i="145" s="1"/>
  <c r="A31" i="145"/>
  <c r="A30" i="145"/>
  <c r="A29" i="145"/>
  <c r="A28" i="145"/>
  <c r="A27" i="145"/>
  <c r="A26" i="145"/>
  <c r="A25" i="145"/>
  <c r="A24" i="145"/>
  <c r="A23" i="145"/>
  <c r="B32" i="145" s="1"/>
  <c r="B15" i="145"/>
  <c r="B13" i="145"/>
  <c r="B39" i="143"/>
  <c r="B32" i="143"/>
  <c r="B15" i="143"/>
  <c r="B13" i="143"/>
  <c r="B39" i="142"/>
  <c r="B32" i="142"/>
  <c r="B13" i="142" s="1"/>
  <c r="A38" i="141"/>
  <c r="A37" i="141"/>
  <c r="B39" i="141" s="1"/>
  <c r="A36" i="141"/>
  <c r="A35" i="141"/>
  <c r="A31" i="141"/>
  <c r="A30" i="141"/>
  <c r="A29" i="141"/>
  <c r="A28" i="141"/>
  <c r="A27" i="141"/>
  <c r="A26" i="141"/>
  <c r="A25" i="141"/>
  <c r="A24" i="141"/>
  <c r="A23" i="141"/>
  <c r="B32" i="141" s="1"/>
  <c r="B15" i="141"/>
  <c r="B13" i="141"/>
  <c r="B3" i="141"/>
  <c r="A38" i="140"/>
  <c r="A37" i="140"/>
  <c r="B39" i="140" s="1"/>
  <c r="A36" i="140"/>
  <c r="A35" i="140"/>
  <c r="A31" i="140"/>
  <c r="A30" i="140"/>
  <c r="A29" i="140"/>
  <c r="A28" i="140"/>
  <c r="A27" i="140"/>
  <c r="A26" i="140"/>
  <c r="A25" i="140"/>
  <c r="A24" i="140"/>
  <c r="A23" i="140"/>
  <c r="B32" i="140" s="1"/>
  <c r="B15" i="140"/>
  <c r="B13" i="140"/>
  <c r="B3" i="140"/>
  <c r="A38" i="139"/>
  <c r="A37" i="139"/>
  <c r="B39" i="139" s="1"/>
  <c r="A36" i="139"/>
  <c r="A35" i="139"/>
  <c r="A31" i="139"/>
  <c r="A30" i="139"/>
  <c r="A29" i="139"/>
  <c r="A28" i="139"/>
  <c r="A27" i="139"/>
  <c r="A26" i="139"/>
  <c r="A25" i="139"/>
  <c r="A24" i="139"/>
  <c r="A23" i="139"/>
  <c r="B32" i="139" s="1"/>
  <c r="B15" i="139"/>
  <c r="B13" i="139"/>
  <c r="B3" i="139"/>
  <c r="A38" i="138"/>
  <c r="A37" i="138"/>
  <c r="A36" i="138"/>
  <c r="A35" i="138"/>
  <c r="B39" i="138" s="1"/>
  <c r="A31" i="138"/>
  <c r="A30" i="138"/>
  <c r="A29" i="138"/>
  <c r="A28" i="138"/>
  <c r="A27" i="138"/>
  <c r="A26" i="138"/>
  <c r="A25" i="138"/>
  <c r="A24" i="138"/>
  <c r="A23" i="138"/>
  <c r="B32" i="138" s="1"/>
  <c r="B15" i="138"/>
  <c r="B13" i="138"/>
  <c r="B5" i="138"/>
  <c r="B3" i="138"/>
  <c r="A38" i="137"/>
  <c r="A37" i="137"/>
  <c r="A36" i="137"/>
  <c r="A35" i="137"/>
  <c r="B39" i="137" s="1"/>
  <c r="A31" i="137"/>
  <c r="A30" i="137"/>
  <c r="A29" i="137"/>
  <c r="A28" i="137"/>
  <c r="A27" i="137"/>
  <c r="A26" i="137"/>
  <c r="A25" i="137"/>
  <c r="A24" i="137"/>
  <c r="A23" i="137"/>
  <c r="B32" i="137" s="1"/>
  <c r="B15" i="137"/>
  <c r="B13" i="137"/>
  <c r="B3" i="137"/>
  <c r="B5" i="10"/>
  <c r="A38" i="136"/>
  <c r="A37" i="136"/>
  <c r="A36" i="136"/>
  <c r="A35" i="136"/>
  <c r="B39" i="136" s="1"/>
  <c r="A31" i="136"/>
  <c r="A30" i="136"/>
  <c r="A29" i="136"/>
  <c r="A28" i="136"/>
  <c r="A27" i="136"/>
  <c r="A26" i="136"/>
  <c r="A25" i="136"/>
  <c r="A24" i="136"/>
  <c r="A23" i="136"/>
  <c r="B32" i="136" s="1"/>
  <c r="B15" i="136"/>
  <c r="B13" i="136"/>
  <c r="B3" i="136"/>
  <c r="A38" i="135"/>
  <c r="A37" i="135"/>
  <c r="A36" i="135"/>
  <c r="B39" i="135" s="1"/>
  <c r="B15" i="135" s="1"/>
  <c r="A35" i="135"/>
  <c r="A31" i="135"/>
  <c r="A30" i="135"/>
  <c r="A29" i="135"/>
  <c r="B32" i="135" s="1"/>
  <c r="B13" i="135" s="1"/>
  <c r="A28" i="135"/>
  <c r="A27" i="135"/>
  <c r="A26" i="135"/>
  <c r="A25" i="135"/>
  <c r="A24" i="135"/>
  <c r="A23" i="135"/>
  <c r="B3" i="135"/>
  <c r="J22" i="200"/>
  <c r="J15" i="200"/>
  <c r="J29" i="200"/>
  <c r="J79" i="200"/>
  <c r="J78" i="200"/>
  <c r="J111" i="200"/>
  <c r="J98" i="200"/>
  <c r="J115" i="200"/>
  <c r="J114" i="200"/>
  <c r="J113" i="200"/>
  <c r="J55" i="200"/>
  <c r="J58" i="200"/>
  <c r="J19" i="200"/>
  <c r="J25" i="200"/>
  <c r="J99" i="200"/>
  <c r="J39" i="200"/>
  <c r="J52" i="200"/>
  <c r="J82" i="200"/>
  <c r="J24" i="200"/>
  <c r="J21" i="200"/>
  <c r="J48" i="200"/>
  <c r="J57" i="200"/>
  <c r="J94" i="200"/>
  <c r="J89" i="200"/>
  <c r="J33" i="200"/>
  <c r="J35" i="200"/>
  <c r="J92" i="200"/>
  <c r="J38" i="200"/>
  <c r="J49" i="200"/>
  <c r="J53" i="200"/>
  <c r="J117" i="200"/>
  <c r="J69" i="200"/>
  <c r="J91" i="200"/>
  <c r="J8" i="200"/>
  <c r="J13" i="200"/>
  <c r="J60" i="200"/>
  <c r="J121" i="200"/>
  <c r="J71" i="200"/>
  <c r="J59" i="200"/>
  <c r="J109" i="200"/>
  <c r="J9" i="200"/>
  <c r="J5" i="200"/>
  <c r="J45" i="200"/>
  <c r="J61" i="200"/>
  <c r="J51" i="200"/>
  <c r="J41" i="200"/>
  <c r="J14" i="200"/>
  <c r="J40" i="200"/>
  <c r="J101" i="200"/>
  <c r="J120" i="200"/>
  <c r="J76" i="200"/>
  <c r="J105" i="200"/>
  <c r="J11" i="200"/>
  <c r="J97" i="200"/>
  <c r="J106" i="200"/>
  <c r="J20" i="200"/>
  <c r="J74" i="200"/>
  <c r="J73" i="200"/>
  <c r="J87" i="200"/>
  <c r="J64" i="200"/>
  <c r="J10" i="200"/>
  <c r="J18" i="200"/>
  <c r="J88" i="200"/>
  <c r="J116" i="200"/>
  <c r="J46" i="200"/>
  <c r="J65" i="200"/>
  <c r="J80" i="200"/>
  <c r="J77" i="200"/>
  <c r="J66" i="200"/>
  <c r="J110" i="200"/>
  <c r="J47" i="200"/>
  <c r="J68" i="200"/>
  <c r="J83" i="200"/>
  <c r="J6" i="200"/>
  <c r="J108" i="200"/>
  <c r="J93" i="200"/>
  <c r="J63" i="200"/>
  <c r="J54" i="200"/>
  <c r="J100" i="200"/>
  <c r="J44" i="200"/>
  <c r="J26" i="200"/>
  <c r="J96" i="200"/>
  <c r="J102" i="200"/>
  <c r="J27" i="200"/>
  <c r="J84" i="200"/>
  <c r="J95" i="200"/>
  <c r="J34" i="200"/>
  <c r="J50" i="200"/>
  <c r="J42" i="200"/>
  <c r="J16" i="200"/>
  <c r="J72" i="200"/>
  <c r="J103" i="200"/>
  <c r="J32" i="200"/>
  <c r="J31" i="200"/>
  <c r="J17" i="200"/>
  <c r="J28" i="200"/>
  <c r="J85" i="200"/>
  <c r="J70" i="200"/>
  <c r="J43" i="200"/>
  <c r="J56" i="200"/>
  <c r="J7" i="200"/>
  <c r="J119" i="200"/>
  <c r="J86" i="200"/>
  <c r="J118" i="200"/>
  <c r="J90" i="200"/>
  <c r="J67" i="200"/>
  <c r="J30" i="200"/>
  <c r="J75" i="200"/>
  <c r="J36" i="200"/>
  <c r="J23" i="200"/>
  <c r="J12" i="200"/>
  <c r="A25" i="8" l="1"/>
  <c r="B39" i="134" l="1"/>
  <c r="B15" i="134" s="1"/>
  <c r="B32" i="134"/>
  <c r="B13" i="134" s="1"/>
  <c r="B3" i="134"/>
  <c r="B39" i="133"/>
  <c r="B32" i="133"/>
  <c r="B13" i="133" s="1"/>
  <c r="B3" i="133"/>
  <c r="A38" i="132" l="1"/>
  <c r="B39" i="132" s="1"/>
  <c r="B15" i="132" s="1"/>
  <c r="A37" i="132"/>
  <c r="A36" i="132"/>
  <c r="A35" i="132"/>
  <c r="A31" i="132"/>
  <c r="A30" i="132"/>
  <c r="A29" i="132"/>
  <c r="B32" i="132" s="1"/>
  <c r="B13" i="132" s="1"/>
  <c r="A28" i="132"/>
  <c r="A27" i="132"/>
  <c r="A26" i="132"/>
  <c r="A25" i="132"/>
  <c r="A24" i="132"/>
  <c r="A23" i="132"/>
  <c r="A38" i="131"/>
  <c r="B39" i="131" s="1"/>
  <c r="B15" i="131" s="1"/>
  <c r="A37" i="131"/>
  <c r="A36" i="131"/>
  <c r="A35" i="131"/>
  <c r="A31" i="131"/>
  <c r="A30" i="131"/>
  <c r="A29" i="131"/>
  <c r="A28" i="131"/>
  <c r="A27" i="131"/>
  <c r="A26" i="131"/>
  <c r="A25" i="131"/>
  <c r="A24" i="131"/>
  <c r="A23" i="131"/>
  <c r="B32" i="131" s="1"/>
  <c r="B13" i="131" s="1"/>
  <c r="A38" i="130"/>
  <c r="B39" i="130" s="1"/>
  <c r="A37" i="130"/>
  <c r="A36" i="130"/>
  <c r="A35" i="130"/>
  <c r="A31" i="130"/>
  <c r="A30" i="130"/>
  <c r="A29" i="130"/>
  <c r="A28" i="130"/>
  <c r="A27" i="130"/>
  <c r="A26" i="130"/>
  <c r="A25" i="130"/>
  <c r="A24" i="130"/>
  <c r="A23" i="130"/>
  <c r="B32" i="130" s="1"/>
  <c r="B13" i="130" s="1"/>
  <c r="B15" i="130"/>
  <c r="A38" i="124"/>
  <c r="B39" i="124" s="1"/>
  <c r="B15" i="124" s="1"/>
  <c r="A37" i="124"/>
  <c r="A36" i="124"/>
  <c r="A35" i="124"/>
  <c r="A31" i="124"/>
  <c r="A30" i="124"/>
  <c r="A29" i="124"/>
  <c r="A28" i="124"/>
  <c r="A27" i="124"/>
  <c r="A26" i="124"/>
  <c r="A25" i="124"/>
  <c r="A24" i="124"/>
  <c r="A23" i="124"/>
  <c r="B32" i="124" s="1"/>
  <c r="B13" i="124" s="1"/>
  <c r="B3" i="128" l="1"/>
  <c r="A23" i="128"/>
  <c r="A24" i="128"/>
  <c r="A25" i="128"/>
  <c r="A26" i="128"/>
  <c r="A27" i="128"/>
  <c r="A28" i="128"/>
  <c r="A29" i="128"/>
  <c r="A30" i="128"/>
  <c r="A31" i="128"/>
  <c r="B32" i="128"/>
  <c r="B13" i="128" s="1"/>
  <c r="A35" i="128"/>
  <c r="A36" i="128"/>
  <c r="A37" i="128"/>
  <c r="A38" i="128"/>
  <c r="B39" i="128"/>
  <c r="B15" i="128" s="1"/>
  <c r="A38" i="121" l="1"/>
  <c r="A37" i="121"/>
  <c r="B39" i="121" s="1"/>
  <c r="B15" i="121" s="1"/>
  <c r="A36" i="121"/>
  <c r="A35" i="121"/>
  <c r="A31" i="121"/>
  <c r="A30" i="121"/>
  <c r="A29" i="121"/>
  <c r="A28" i="121"/>
  <c r="A27" i="121"/>
  <c r="A26" i="121"/>
  <c r="A25" i="121"/>
  <c r="A24" i="121"/>
  <c r="B32" i="121" s="1"/>
  <c r="B13" i="121" s="1"/>
  <c r="A23" i="121"/>
  <c r="B3" i="121"/>
  <c r="A38" i="114"/>
  <c r="A37" i="114"/>
  <c r="A36" i="114"/>
  <c r="B39" i="114" s="1"/>
  <c r="B15" i="114" s="1"/>
  <c r="A35" i="114"/>
  <c r="A31" i="114"/>
  <c r="A30" i="114"/>
  <c r="A29" i="114"/>
  <c r="A28" i="114"/>
  <c r="A27" i="114"/>
  <c r="A26" i="114"/>
  <c r="A25" i="114"/>
  <c r="A24" i="114"/>
  <c r="B32" i="114" s="1"/>
  <c r="B13" i="114" s="1"/>
  <c r="A23" i="114"/>
  <c r="B3" i="114"/>
  <c r="A38" i="110"/>
  <c r="A37" i="110"/>
  <c r="B39" i="110" s="1"/>
  <c r="A36" i="110"/>
  <c r="A35" i="110"/>
  <c r="A31" i="110"/>
  <c r="A30" i="110"/>
  <c r="A29" i="110"/>
  <c r="A28" i="110"/>
  <c r="A27" i="110"/>
  <c r="A26" i="110"/>
  <c r="A25" i="110"/>
  <c r="A24" i="110"/>
  <c r="A23" i="110"/>
  <c r="B32" i="110" s="1"/>
  <c r="A38" i="108" l="1"/>
  <c r="A37" i="108"/>
  <c r="A36" i="108"/>
  <c r="B39" i="108" s="1"/>
  <c r="B15" i="108" s="1"/>
  <c r="A35" i="108"/>
  <c r="A31" i="108"/>
  <c r="A30" i="108"/>
  <c r="A29" i="108"/>
  <c r="A28" i="108"/>
  <c r="A27" i="108"/>
  <c r="A26" i="108"/>
  <c r="A25" i="108"/>
  <c r="A24" i="108"/>
  <c r="A23" i="108"/>
  <c r="B3" i="108"/>
  <c r="B32" i="108" l="1"/>
  <c r="B13" i="108" s="1"/>
  <c r="B3" i="105"/>
  <c r="A38" i="105"/>
  <c r="A37" i="105"/>
  <c r="A36" i="105"/>
  <c r="B39" i="105" s="1"/>
  <c r="B15" i="105" s="1"/>
  <c r="A35" i="105"/>
  <c r="A31" i="105"/>
  <c r="A30" i="105"/>
  <c r="A29" i="105"/>
  <c r="A28" i="105"/>
  <c r="A27" i="105"/>
  <c r="A26" i="105"/>
  <c r="A25" i="105"/>
  <c r="A24" i="105"/>
  <c r="A23" i="105"/>
  <c r="B32" i="105" s="1"/>
  <c r="B13" i="105" s="1"/>
  <c r="A38" i="101"/>
  <c r="A37" i="101"/>
  <c r="B39" i="101" s="1"/>
  <c r="B15" i="101" s="1"/>
  <c r="A36" i="101"/>
  <c r="A35" i="101"/>
  <c r="A31" i="101"/>
  <c r="A30" i="101"/>
  <c r="A29" i="101"/>
  <c r="A28" i="101"/>
  <c r="A27" i="101"/>
  <c r="A26" i="101"/>
  <c r="A25" i="101"/>
  <c r="A24" i="101"/>
  <c r="A23" i="101"/>
  <c r="B32" i="101" s="1"/>
  <c r="B13" i="101" s="1"/>
  <c r="B3" i="101"/>
  <c r="A38" i="100" l="1"/>
  <c r="A37" i="100"/>
  <c r="B39" i="100" s="1"/>
  <c r="A36" i="100"/>
  <c r="A35" i="100"/>
  <c r="A31" i="100"/>
  <c r="A30" i="100"/>
  <c r="A29" i="100"/>
  <c r="A28" i="100"/>
  <c r="A27" i="100"/>
  <c r="A26" i="100"/>
  <c r="A25" i="100"/>
  <c r="B32" i="100" s="1"/>
  <c r="B13" i="100" s="1"/>
  <c r="A24" i="100"/>
  <c r="A23" i="100"/>
  <c r="B15" i="100"/>
  <c r="B3" i="100"/>
  <c r="A38" i="99"/>
  <c r="A37" i="99"/>
  <c r="A36" i="99"/>
  <c r="B39" i="99" s="1"/>
  <c r="B15" i="99" s="1"/>
  <c r="A35" i="99"/>
  <c r="A31" i="99"/>
  <c r="A30" i="99"/>
  <c r="A29" i="99"/>
  <c r="A28" i="99"/>
  <c r="A27" i="99"/>
  <c r="A26" i="99"/>
  <c r="A25" i="99"/>
  <c r="B32" i="99" s="1"/>
  <c r="B13" i="99" s="1"/>
  <c r="A24" i="99"/>
  <c r="A23" i="99"/>
  <c r="B3" i="99"/>
  <c r="A35" i="8" l="1"/>
  <c r="A35" i="9"/>
  <c r="B39" i="9"/>
  <c r="B15" i="9"/>
  <c r="A35" i="10"/>
  <c r="B39" i="10"/>
  <c r="B15" i="10" s="1"/>
  <c r="A37" i="15"/>
  <c r="B39" i="15"/>
  <c r="B15" i="15" s="1"/>
  <c r="A36" i="17"/>
  <c r="B39" i="17"/>
  <c r="B15" i="17" s="1"/>
  <c r="A36" i="18"/>
  <c r="B39" i="18" s="1"/>
  <c r="B15" i="18" s="1"/>
  <c r="A36" i="19"/>
  <c r="B39" i="19" s="1"/>
  <c r="B15" i="19" s="1"/>
  <c r="A36" i="69"/>
  <c r="B39" i="69" s="1"/>
  <c r="B15" i="69" s="1"/>
  <c r="B39" i="70"/>
  <c r="B15" i="70" s="1"/>
  <c r="A37" i="23"/>
  <c r="B39" i="23"/>
  <c r="B15" i="23" s="1"/>
  <c r="A37" i="24"/>
  <c r="B39" i="24"/>
  <c r="B15" i="24" s="1"/>
  <c r="A37" i="25"/>
  <c r="B39" i="25" s="1"/>
  <c r="B15" i="25" s="1"/>
  <c r="A37" i="28"/>
  <c r="B39" i="28" s="1"/>
  <c r="B15" i="28" s="1"/>
  <c r="A37" i="77"/>
  <c r="B39" i="77" s="1"/>
  <c r="B15" i="77" s="1"/>
  <c r="A36" i="31"/>
  <c r="B39" i="31"/>
  <c r="B15" i="31"/>
  <c r="B39" i="94"/>
  <c r="B15" i="94" s="1"/>
  <c r="A36" i="92"/>
  <c r="B39" i="92"/>
  <c r="B15" i="92" s="1"/>
  <c r="A36" i="95"/>
  <c r="B39" i="95" s="1"/>
  <c r="B15" i="95" s="1"/>
  <c r="B39" i="91"/>
  <c r="B39" i="98"/>
  <c r="B15" i="98"/>
  <c r="A36" i="42"/>
  <c r="B39" i="42"/>
  <c r="B15" i="42" s="1"/>
  <c r="A36" i="44"/>
  <c r="B39" i="44"/>
  <c r="B15" i="44" s="1"/>
  <c r="A36" i="45"/>
  <c r="B39" i="45"/>
  <c r="B15" i="45" s="1"/>
  <c r="A36" i="50"/>
  <c r="B39" i="50"/>
  <c r="B15" i="50" s="1"/>
  <c r="A36" i="52"/>
  <c r="B39" i="52" s="1"/>
  <c r="B15" i="52" s="1"/>
  <c r="A36" i="57"/>
  <c r="B39" i="57"/>
  <c r="B15" i="57"/>
  <c r="A23" i="8"/>
  <c r="B32" i="8"/>
  <c r="B13" i="8" s="1"/>
  <c r="A23" i="9"/>
  <c r="A25" i="9"/>
  <c r="A28" i="9"/>
  <c r="B32" i="9" s="1"/>
  <c r="B13" i="9" s="1"/>
  <c r="A23" i="10"/>
  <c r="B32" i="10" s="1"/>
  <c r="B13" i="10" s="1"/>
  <c r="A23" i="15"/>
  <c r="B32" i="15"/>
  <c r="B13" i="15"/>
  <c r="A23" i="17"/>
  <c r="B32" i="17"/>
  <c r="B13" i="17" s="1"/>
  <c r="A23" i="18"/>
  <c r="B32" i="18"/>
  <c r="B13" i="18" s="1"/>
  <c r="A23" i="19"/>
  <c r="A26" i="19"/>
  <c r="B32" i="19" s="1"/>
  <c r="B13" i="19" s="1"/>
  <c r="A23" i="69"/>
  <c r="A26" i="69"/>
  <c r="B32" i="69" s="1"/>
  <c r="B13" i="69" s="1"/>
  <c r="A27" i="69"/>
  <c r="A28" i="69"/>
  <c r="B32" i="70"/>
  <c r="B13" i="70"/>
  <c r="A23" i="23"/>
  <c r="B32" i="23"/>
  <c r="B13" i="23" s="1"/>
  <c r="A23" i="24"/>
  <c r="A26" i="24"/>
  <c r="B32" i="24" s="1"/>
  <c r="B13" i="24" s="1"/>
  <c r="A23" i="25"/>
  <c r="A26" i="25"/>
  <c r="A27" i="25"/>
  <c r="A28" i="25"/>
  <c r="A25" i="28"/>
  <c r="B32" i="28"/>
  <c r="B13" i="28"/>
  <c r="A23" i="77"/>
  <c r="B32" i="77"/>
  <c r="B13" i="77" s="1"/>
  <c r="A23" i="31"/>
  <c r="B32" i="31"/>
  <c r="B13" i="31" s="1"/>
  <c r="B32" i="94"/>
  <c r="B13" i="94" s="1"/>
  <c r="A28" i="92"/>
  <c r="B32" i="92"/>
  <c r="B13" i="92" s="1"/>
  <c r="A28" i="95"/>
  <c r="B32" i="95"/>
  <c r="B13" i="95" s="1"/>
  <c r="B32" i="91"/>
  <c r="B13" i="91" s="1"/>
  <c r="A28" i="42"/>
  <c r="B32" i="42"/>
  <c r="B13" i="42" s="1"/>
  <c r="A28" i="44"/>
  <c r="A26" i="45"/>
  <c r="A28" i="45"/>
  <c r="A28" i="50"/>
  <c r="A27" i="52"/>
  <c r="B32" i="52"/>
  <c r="B13" i="52" s="1"/>
  <c r="A27" i="53"/>
  <c r="A28" i="53"/>
  <c r="B32" i="53" s="1"/>
  <c r="B13" i="53" s="1"/>
  <c r="A23" i="57"/>
  <c r="A28" i="57"/>
  <c r="B32" i="57" s="1"/>
  <c r="B13" i="57" s="1"/>
  <c r="B32" i="98"/>
  <c r="B13" i="98" s="1"/>
  <c r="B3" i="98"/>
  <c r="B3" i="9"/>
  <c r="B3" i="10"/>
  <c r="B3" i="15"/>
  <c r="B3" i="17"/>
  <c r="B3" i="18"/>
  <c r="B3" i="19"/>
  <c r="B3" i="69"/>
  <c r="B3" i="70"/>
  <c r="B3" i="23"/>
  <c r="B3" i="24"/>
  <c r="B3" i="25"/>
  <c r="B3" i="28"/>
  <c r="B3" i="77"/>
  <c r="B3" i="31"/>
  <c r="B3" i="94"/>
  <c r="B3" i="92"/>
  <c r="B3" i="95"/>
  <c r="B3" i="91"/>
  <c r="B3" i="42"/>
  <c r="B3" i="44"/>
  <c r="B3" i="45"/>
  <c r="B3" i="50"/>
  <c r="B3" i="52"/>
  <c r="B3" i="53"/>
  <c r="B3" i="57"/>
  <c r="B2" i="91"/>
  <c r="B2" i="92"/>
  <c r="A38" i="95"/>
  <c r="A37" i="95"/>
  <c r="A35" i="95"/>
  <c r="A31" i="95"/>
  <c r="A30" i="95"/>
  <c r="A29" i="95"/>
  <c r="A27" i="95"/>
  <c r="A26" i="95"/>
  <c r="A25" i="95"/>
  <c r="A24" i="95"/>
  <c r="A23" i="95"/>
  <c r="A38" i="92"/>
  <c r="A37" i="92"/>
  <c r="A35" i="92"/>
  <c r="A31" i="92"/>
  <c r="A30" i="92"/>
  <c r="A29" i="92"/>
  <c r="A27" i="92"/>
  <c r="A26" i="92"/>
  <c r="A25" i="92"/>
  <c r="A24" i="92"/>
  <c r="A23" i="92"/>
  <c r="A38" i="77"/>
  <c r="A36" i="77"/>
  <c r="A35" i="77"/>
  <c r="A31" i="77"/>
  <c r="A30" i="77"/>
  <c r="A29" i="77"/>
  <c r="A28" i="77"/>
  <c r="A27" i="77"/>
  <c r="A26" i="77"/>
  <c r="A25" i="77"/>
  <c r="A24" i="77"/>
  <c r="A38" i="69"/>
  <c r="A37" i="69"/>
  <c r="A35" i="69"/>
  <c r="A31" i="69"/>
  <c r="A30" i="69"/>
  <c r="A29" i="69"/>
  <c r="A25" i="69"/>
  <c r="A24" i="69"/>
  <c r="A36" i="8"/>
  <c r="A37" i="8"/>
  <c r="A38" i="8"/>
  <c r="A36" i="9"/>
  <c r="A37" i="9"/>
  <c r="A38" i="9"/>
  <c r="A36" i="10"/>
  <c r="A37" i="10"/>
  <c r="A38" i="10"/>
  <c r="A36" i="15"/>
  <c r="A38" i="15"/>
  <c r="A37" i="17"/>
  <c r="A38" i="17"/>
  <c r="A37" i="18"/>
  <c r="A38" i="18"/>
  <c r="A37" i="19"/>
  <c r="A38" i="19"/>
  <c r="A36" i="23"/>
  <c r="A38" i="23"/>
  <c r="A36" i="24"/>
  <c r="A38" i="24"/>
  <c r="A36" i="25"/>
  <c r="A38" i="25"/>
  <c r="A36" i="28"/>
  <c r="A38" i="28"/>
  <c r="A37" i="31"/>
  <c r="A38" i="31"/>
  <c r="A37" i="42"/>
  <c r="A38" i="42"/>
  <c r="A37" i="44"/>
  <c r="A38" i="44"/>
  <c r="A37" i="45"/>
  <c r="A38" i="45"/>
  <c r="A37" i="50"/>
  <c r="A38" i="50"/>
  <c r="A37" i="52"/>
  <c r="A38" i="52"/>
  <c r="A36" i="53"/>
  <c r="B39" i="53" s="1"/>
  <c r="B15" i="53" s="1"/>
  <c r="A37" i="53"/>
  <c r="A38" i="53"/>
  <c r="A37" i="57"/>
  <c r="A38" i="57"/>
  <c r="A35" i="15"/>
  <c r="A35" i="17"/>
  <c r="A35" i="18"/>
  <c r="A35" i="19"/>
  <c r="A35" i="23"/>
  <c r="A35" i="24"/>
  <c r="A35" i="25"/>
  <c r="A35" i="28"/>
  <c r="A35" i="31"/>
  <c r="A35" i="42"/>
  <c r="A35" i="44"/>
  <c r="A35" i="45"/>
  <c r="A35" i="50"/>
  <c r="A35" i="52"/>
  <c r="A35" i="53"/>
  <c r="A35" i="57"/>
  <c r="A31" i="8"/>
  <c r="A31" i="9"/>
  <c r="A31" i="10"/>
  <c r="A31" i="15"/>
  <c r="A31" i="17"/>
  <c r="A31" i="18"/>
  <c r="A31" i="19"/>
  <c r="A31" i="23"/>
  <c r="A31" i="24"/>
  <c r="A31" i="25"/>
  <c r="A31" i="28"/>
  <c r="A31" i="31"/>
  <c r="A31" i="42"/>
  <c r="A31" i="44"/>
  <c r="A31" i="45"/>
  <c r="A31" i="50"/>
  <c r="A31" i="52"/>
  <c r="A31" i="53"/>
  <c r="A31" i="57"/>
  <c r="A24" i="8"/>
  <c r="A26" i="8"/>
  <c r="A27" i="8"/>
  <c r="A28" i="8"/>
  <c r="A29" i="8"/>
  <c r="A30" i="8"/>
  <c r="A24" i="9"/>
  <c r="A26" i="9"/>
  <c r="A27" i="9"/>
  <c r="A29" i="9"/>
  <c r="A30" i="9"/>
  <c r="A24" i="10"/>
  <c r="A25" i="10"/>
  <c r="A26" i="10"/>
  <c r="A27" i="10"/>
  <c r="A28" i="10"/>
  <c r="A29" i="10"/>
  <c r="A30" i="10"/>
  <c r="A24" i="15"/>
  <c r="A25" i="15"/>
  <c r="A26" i="15"/>
  <c r="A27" i="15"/>
  <c r="A28" i="15"/>
  <c r="A29" i="15"/>
  <c r="A30" i="15"/>
  <c r="A24" i="17"/>
  <c r="A25" i="17"/>
  <c r="A26" i="17"/>
  <c r="A27" i="17"/>
  <c r="A28" i="17"/>
  <c r="A29" i="17"/>
  <c r="A30" i="17"/>
  <c r="A24" i="18"/>
  <c r="A25" i="18"/>
  <c r="A26" i="18"/>
  <c r="A27" i="18"/>
  <c r="A28" i="18"/>
  <c r="A29" i="18"/>
  <c r="A30" i="18"/>
  <c r="A24" i="19"/>
  <c r="A25" i="19"/>
  <c r="A27" i="19"/>
  <c r="A28" i="19"/>
  <c r="A29" i="19"/>
  <c r="A30" i="19"/>
  <c r="A24" i="23"/>
  <c r="A25" i="23"/>
  <c r="A26" i="23"/>
  <c r="A27" i="23"/>
  <c r="A28" i="23"/>
  <c r="A29" i="23"/>
  <c r="A30" i="23"/>
  <c r="A24" i="24"/>
  <c r="A25" i="24"/>
  <c r="A27" i="24"/>
  <c r="A28" i="24"/>
  <c r="A29" i="24"/>
  <c r="A30" i="24"/>
  <c r="A24" i="25"/>
  <c r="A25" i="25"/>
  <c r="A29" i="25"/>
  <c r="A30" i="25"/>
  <c r="A24" i="28"/>
  <c r="A26" i="28"/>
  <c r="A27" i="28"/>
  <c r="A28" i="28"/>
  <c r="A29" i="28"/>
  <c r="A30" i="28"/>
  <c r="A24" i="31"/>
  <c r="A25" i="31"/>
  <c r="A26" i="31"/>
  <c r="A27" i="31"/>
  <c r="A28" i="31"/>
  <c r="A29" i="31"/>
  <c r="A30" i="31"/>
  <c r="A24" i="42"/>
  <c r="A25" i="42"/>
  <c r="A26" i="42"/>
  <c r="A27" i="42"/>
  <c r="A29" i="42"/>
  <c r="A30" i="42"/>
  <c r="A24" i="44"/>
  <c r="A25" i="44"/>
  <c r="A26" i="44"/>
  <c r="A27" i="44"/>
  <c r="A29" i="44"/>
  <c r="A30" i="44"/>
  <c r="A24" i="45"/>
  <c r="A25" i="45"/>
  <c r="A27" i="45"/>
  <c r="A29" i="45"/>
  <c r="A30" i="45"/>
  <c r="A24" i="50"/>
  <c r="A25" i="50"/>
  <c r="A26" i="50"/>
  <c r="B32" i="50" s="1"/>
  <c r="B13" i="50" s="1"/>
  <c r="A27" i="50"/>
  <c r="A29" i="50"/>
  <c r="A30" i="50"/>
  <c r="A24" i="52"/>
  <c r="A25" i="52"/>
  <c r="A26" i="52"/>
  <c r="A28" i="52"/>
  <c r="A29" i="52"/>
  <c r="A30" i="52"/>
  <c r="A24" i="53"/>
  <c r="A25" i="53"/>
  <c r="A26" i="53"/>
  <c r="A29" i="53"/>
  <c r="A30" i="53"/>
  <c r="A24" i="57"/>
  <c r="A25" i="57"/>
  <c r="A26" i="57"/>
  <c r="A27" i="57"/>
  <c r="A29" i="57"/>
  <c r="A30" i="57"/>
  <c r="A23" i="28"/>
  <c r="A23" i="42"/>
  <c r="A23" i="44"/>
  <c r="B32" i="44" s="1"/>
  <c r="B13" i="44" s="1"/>
  <c r="A23" i="45"/>
  <c r="A23" i="50"/>
  <c r="A23" i="52"/>
  <c r="A23" i="53"/>
  <c r="B39" i="8" l="1"/>
  <c r="B15" i="8" s="1"/>
  <c r="B32" i="45"/>
  <c r="B13" i="45" s="1"/>
  <c r="B32" i="25"/>
  <c r="B13"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 authorId="0" shapeId="0" xr:uid="{66271D87-B87E-45B4-9D49-6FBFDAA674D1}">
      <text>
        <r>
          <rPr>
            <b/>
            <sz val="9"/>
            <color indexed="81"/>
            <rFont val="Segoe UI"/>
            <family val="2"/>
          </rPr>
          <t>Autor:</t>
        </r>
        <r>
          <rPr>
            <sz val="9"/>
            <color indexed="81"/>
            <rFont val="Segoe UI"/>
            <family val="2"/>
          </rPr>
          <t xml:space="preserve">
Expired (only if the policy or measure has an effect, or is expected to continue to have an effect on greenhouse gas emissions)Expired (only if the policy or measure has an effect, or is expected to continue to have an effect on greenhouse gas emissions)</t>
        </r>
      </text>
    </comment>
  </commentList>
</comments>
</file>

<file path=xl/sharedStrings.xml><?xml version="1.0" encoding="utf-8"?>
<sst xmlns="http://schemas.openxmlformats.org/spreadsheetml/2006/main" count="5237" uniqueCount="969">
  <si>
    <t>Section of NECP template</t>
  </si>
  <si>
    <t>Programmi või meetme tüüp</t>
  </si>
  <si>
    <t>Programmi või meetme rakendamise seis</t>
  </si>
  <si>
    <t>Seonduv EL energialiidu mõõde või mõõtmed</t>
  </si>
  <si>
    <t>3.1.1.i</t>
  </si>
  <si>
    <t>Otsene toetus (Economic)</t>
  </si>
  <si>
    <t>Rakendatud (Adopted or Expired)</t>
  </si>
  <si>
    <t>3.1.1.ii</t>
  </si>
  <si>
    <t>Haridus (Education)</t>
  </si>
  <si>
    <t>Käimasolev (Implemented)</t>
  </si>
  <si>
    <t>3.1.1.iii</t>
  </si>
  <si>
    <t>Maksundus (Fiscal)</t>
  </si>
  <si>
    <t>Planeeritud (Planned)</t>
  </si>
  <si>
    <t>3.1.2.i</t>
  </si>
  <si>
    <t>Teavitamine (Information)</t>
  </si>
  <si>
    <t>Kavandamisel (Provisional)</t>
  </si>
  <si>
    <t>3.1.2.ii</t>
  </si>
  <si>
    <t>Planeerimine (Planning)</t>
  </si>
  <si>
    <t>3.1.2.iii</t>
  </si>
  <si>
    <t>Seadusandlus (Regulatory)</t>
  </si>
  <si>
    <t>3.1.2.iv</t>
  </si>
  <si>
    <t>Teadus- ja arendustegevus (Research)</t>
  </si>
  <si>
    <t>3.1.2.v</t>
  </si>
  <si>
    <t>Vabatahtlik (Voluntary)</t>
  </si>
  <si>
    <t>3.1.2.vi</t>
  </si>
  <si>
    <t>Muu (Other)</t>
  </si>
  <si>
    <t>3.1.3.i</t>
  </si>
  <si>
    <t>3.1.3.ii</t>
  </si>
  <si>
    <t>3.1.3.iii</t>
  </si>
  <si>
    <t>3.1.3.iv</t>
  </si>
  <si>
    <t>3.2.i</t>
  </si>
  <si>
    <t>3.2.ii</t>
  </si>
  <si>
    <t>3.2.iii</t>
  </si>
  <si>
    <t>3.2.iv</t>
  </si>
  <si>
    <t>3.2.v</t>
  </si>
  <si>
    <t>3.2.vi</t>
  </si>
  <si>
    <t>3.2.vii</t>
  </si>
  <si>
    <t>3.3.i</t>
  </si>
  <si>
    <t>3.3.ii</t>
  </si>
  <si>
    <t>3.3.iii</t>
  </si>
  <si>
    <t>3.4.1.i</t>
  </si>
  <si>
    <t>3.4.1.ii</t>
  </si>
  <si>
    <t>3.4.1.iii</t>
  </si>
  <si>
    <t>3.4.2.i</t>
  </si>
  <si>
    <t>3.4.2.ii</t>
  </si>
  <si>
    <t>3.4.2.iii</t>
  </si>
  <si>
    <t>3.4.3.i</t>
  </si>
  <si>
    <t>3.4.3.ii</t>
  </si>
  <si>
    <t>3.4.3.iii</t>
  </si>
  <si>
    <t>3.4.3.iv</t>
  </si>
  <si>
    <t>3.4.3.v</t>
  </si>
  <si>
    <t>3.4.4.i</t>
  </si>
  <si>
    <t>3.5.i</t>
  </si>
  <si>
    <t>3.5.ii</t>
  </si>
  <si>
    <t>3.5.iii</t>
  </si>
  <si>
    <t>Stsenaarium, mille juures programmi või meedet on arvestatud</t>
  </si>
  <si>
    <t>WEM</t>
  </si>
  <si>
    <t>With existing measures- olemasolevate meetmetega stsenaarium</t>
  </si>
  <si>
    <t>Kasvuhoonegaaside inimtekkelistest allikatest pärineva heite ja nende neeldajates sidumise prognoos, mille puhul võetakse seoses kasvuhoonegaaside heitkoguste vähendamise või energiasüsteemi arenguga arvesse vastuvõetud ja rakendatud poliitikasuundade ja meetmete mõju.</t>
  </si>
  <si>
    <t>WAM</t>
  </si>
  <si>
    <t>With additional measures- lisameetmetega stsenaarium</t>
  </si>
  <si>
    <t>Kasvuhoonegaaside inimtekkelistest allikatest pärineva heite ja nende neeldajates sidumise või energiasüsteemi arengu prognoos, mille puhul võetakse seoses kasvuhoonegaaside heitkoguste vähendamisega arvesse kliimamuutuste mõju leevendamiseks või energiaeesmärkide saavutamiseks vastu võetud ja rakendatud, samuti sel eesmärgil kavandatud poliitikasuundade ja meetmete mõju.</t>
  </si>
  <si>
    <t>NIP</t>
  </si>
  <si>
    <t>Not included in projections- ei kajastu prognooside</t>
  </si>
  <si>
    <t>Poliitika ja/või meetme mõju ei avaldu kasvuhoonegaaside inimtekkelistest allikatest pärineva heite ja nende neeldajates sidumise prognoos</t>
  </si>
  <si>
    <t>PaM ID
(REKK eduaruanne 2023)</t>
  </si>
  <si>
    <t>Meetme kood (REKK ajakohastamine 2023)</t>
  </si>
  <si>
    <t>Meetme kood (REKK 2019)</t>
  </si>
  <si>
    <t>Meetme nimi
(eesti keeles)</t>
  </si>
  <si>
    <t>Meetme nimi
(inglise keeles)</t>
  </si>
  <si>
    <t>Stsenaarium (2023 kasvuhoonegaaside prognoosid)</t>
  </si>
  <si>
    <t>Viide allikale</t>
  </si>
  <si>
    <t>Meetme rakendamise algus</t>
  </si>
  <si>
    <t>Meetme rakendamise lõpp</t>
  </si>
  <si>
    <t>Rakendusasutus/rakendusüksus</t>
  </si>
  <si>
    <t> </t>
  </si>
  <si>
    <t>ENERGEETIKA</t>
  </si>
  <si>
    <t>EN1</t>
  </si>
  <si>
    <t>Taastuvenergia toetus ning toetus tõhusaks soojuse ja elektri koostootmiseks</t>
  </si>
  <si>
    <t>Support for renewable and efficient CHP based electricity production</t>
  </si>
  <si>
    <t>Energiamajanduse arengukava aastani 2030</t>
  </si>
  <si>
    <t>EN2</t>
  </si>
  <si>
    <t>Tuuleparkidesse tehtavate investeeringute toetus</t>
  </si>
  <si>
    <t>Investment support for wind parks</t>
  </si>
  <si>
    <t>EN3a</t>
  </si>
  <si>
    <t>EN3</t>
  </si>
  <si>
    <t>Lokaalsete küttelahenduste ehitamine kaugküttelahenduste asemele</t>
  </si>
  <si>
    <t>Construction of local heating solutions instead of district heating solution</t>
  </si>
  <si>
    <t>EN3b</t>
  </si>
  <si>
    <t>Amortiseerunud ja ebaefektiivse soojustorustiku renoveerimine</t>
  </si>
  <si>
    <t>Renovation of depreciated and inefficient heat pipelines</t>
  </si>
  <si>
    <t>EN3c</t>
  </si>
  <si>
    <t>Kaugküttekatelde  renoveerimine ja kütuse vahetus</t>
  </si>
  <si>
    <t>Renovation of district heating boilers and fuel change</t>
  </si>
  <si>
    <t>EN4a</t>
  </si>
  <si>
    <t>EN4</t>
  </si>
  <si>
    <t>Lokaalsete küttelahenduste täiendav ehitamine kaugküttelahenduste asemele</t>
  </si>
  <si>
    <t>Additional construction of local heating solutions instead of district heating solution</t>
  </si>
  <si>
    <t>Eesti kliimaambitsiooni tõstmise võimaluste analüüs</t>
  </si>
  <si>
    <t>EN4b</t>
  </si>
  <si>
    <t>Amortiseerunud ja ebaefektiivse soojustorustiku täiendav renoveerimine</t>
  </si>
  <si>
    <t>Additional renovation of depreciated and inefficient heat pipelines</t>
  </si>
  <si>
    <t>EN4c</t>
  </si>
  <si>
    <t>Kaugküttekatelde täiendav renoveerimine ja kütuse vahetus</t>
  </si>
  <si>
    <t>Additional renovation of district heating boilers and fuel change</t>
  </si>
  <si>
    <t>EN5</t>
  </si>
  <si>
    <t>Taastuvenergia toetus läbi vähempakkumiste oksjoni (tehnoloogia neutraalne)</t>
  </si>
  <si>
    <t>Renewable energy support through underbidding auctions (technology neutral)</t>
  </si>
  <si>
    <t>EN6</t>
  </si>
  <si>
    <t>Taastuvenergia toetus läbi vähempakkumiste oksjoni (tehnoloogia spetsiifiline)</t>
  </si>
  <si>
    <t>EN14</t>
  </si>
  <si>
    <t>Taastuvenergia kasutuselevõtt väikesaartel paiknevates PPA mereseire radarjaamades</t>
  </si>
  <si>
    <t xml:space="preserve">Introduction of renewable energy in maritime surveillance radar stations on small islands
</t>
  </si>
  <si>
    <t>EN15</t>
  </si>
  <si>
    <t>Päikeseenergia osakaalu suurendamine elektritootmises</t>
  </si>
  <si>
    <t>Increasing the share of solar energy in electricity generation</t>
  </si>
  <si>
    <t>EN16</t>
  </si>
  <si>
    <t>Kalalaeva energiatõhususe parendamise ja kliimamuutuste leevendamise toetus</t>
  </si>
  <si>
    <t>Support for making the processing of fishery and aquaculture products more energy and resource efficient</t>
  </si>
  <si>
    <t>Euroopa Merendus-ja Kalandusfond 2014-2020</t>
  </si>
  <si>
    <t>EN17</t>
  </si>
  <si>
    <t>Kalapüügi- ja vesiviljelustoodete käitlemisettevõtete energia- ja ressursiauditi tegemise toetus</t>
  </si>
  <si>
    <t>Support for energy and resource audits of fishery and aquaculture products establishments</t>
  </si>
  <si>
    <t>EN18</t>
  </si>
  <si>
    <t>Väikeelamute taastuvenergia kasutuselevõtu ja küttesüsteemide uuendamise toetus</t>
  </si>
  <si>
    <t>Oil boiler replacement programme</t>
  </si>
  <si>
    <t>EN19</t>
  </si>
  <si>
    <t>Energia- ja ressursiauditite toetamine tööstusettevõtetes</t>
  </si>
  <si>
    <t>Support for energy- and resource audits in industries</t>
  </si>
  <si>
    <t>Energiasäästu direktiiv/Energiamajanduse korralduse seadus</t>
  </si>
  <si>
    <t>EN20</t>
  </si>
  <si>
    <t>Energia- ja ressursitõhusus ettevõtetes</t>
  </si>
  <si>
    <t>Energy and resource efficiency in industries</t>
  </si>
  <si>
    <t>EN21</t>
  </si>
  <si>
    <t>Biometaani kasutuselevõtu soodustamine</t>
  </si>
  <si>
    <t>Encouraging the introduction of biomethane</t>
  </si>
  <si>
    <r>
      <t>Eesti</t>
    </r>
    <r>
      <rPr>
        <sz val="11"/>
        <color rgb="FF4D5156"/>
        <rFont val="Arial"/>
        <family val="2"/>
        <charset val="1"/>
      </rPr>
      <t> taaste- ja vastupidavuskava</t>
    </r>
  </si>
  <si>
    <t>EN22</t>
  </si>
  <si>
    <t>Vesiniku terviktehnoloogiate kasutuselevõtu edendamine</t>
  </si>
  <si>
    <t>Promoting the deployment of complete hydrogen technologies</t>
  </si>
  <si>
    <t>EN23</t>
  </si>
  <si>
    <t>Elektrivõrgu tugevdamise programm taastuvenergia tootmisvõimekuse tõstmiseks ning  kliimamuutustega kohanemiseks</t>
  </si>
  <si>
    <t>Electricity grid reinforcement program to increase renewable energy production capacity and adaptation to climate change</t>
  </si>
  <si>
    <t>EN24</t>
  </si>
  <si>
    <t>Energia salvestuse pilootprogramm</t>
  </si>
  <si>
    <t>Energy storage pilot program</t>
  </si>
  <si>
    <t>EN12</t>
  </si>
  <si>
    <t>Õhuseireradarite soetamine tuuleparkide arendamiseks</t>
  </si>
  <si>
    <t>The acquisition of air surveillance  radars for the development of wind farms</t>
  </si>
  <si>
    <t>Kliima- ja energiakomisjon</t>
  </si>
  <si>
    <t>PM18</t>
  </si>
  <si>
    <t xml:space="preserve">Investeeringud kasvuhoonete ja köögiviljade laohoonete energiasäästu ja taastuvenergia kasutuselevõtuks
</t>
  </si>
  <si>
    <t xml:space="preserve">Investments into energy saving of greenhouses and vegetable warehouses and dissemination of renewable energy
</t>
  </si>
  <si>
    <t>Soojusmajanduse arendamine</t>
  </si>
  <si>
    <t>Development of the heat economy</t>
  </si>
  <si>
    <t>Soojusmajanduse täiendav arendamine</t>
  </si>
  <si>
    <t>Additional development of the heat economy</t>
  </si>
  <si>
    <t>EN7</t>
  </si>
  <si>
    <t>Energiamajanduse arengukava teadus- ja arendustegevuse programm</t>
  </si>
  <si>
    <t xml:space="preserve">Research and development program for the National Development Plan of the Energy Sector
</t>
  </si>
  <si>
    <t>EN25</t>
  </si>
  <si>
    <t>Energia maksumeetmed</t>
  </si>
  <si>
    <t> Energy tax measures</t>
  </si>
  <si>
    <t>EN10</t>
  </si>
  <si>
    <t>Elektri kauglugemise kohustus</t>
  </si>
  <si>
    <t> Obligation to read electricity remotely</t>
  </si>
  <si>
    <t>EN8</t>
  </si>
  <si>
    <t>Võrguteenuste kvaliteedi tõstmine</t>
  </si>
  <si>
    <t>Increasing the quality of network services_x000D_</t>
  </si>
  <si>
    <t>EN9</t>
  </si>
  <si>
    <t>Ilmastikukindla võrgu osakaalu suurendamine</t>
  </si>
  <si>
    <t>Increasing the share of the weatherproof grid_x000D_</t>
  </si>
  <si>
    <t>EN11</t>
  </si>
  <si>
    <t>Balti riikide elektrisüsteemi sünkroniseerimine mandri-Euroopa sünkroonalaga</t>
  </si>
  <si>
    <t>Synchronisation of the Baltic electricity system with the synchronous areas of Continental Europe</t>
  </si>
  <si>
    <t>EN13</t>
  </si>
  <si>
    <t xml:space="preserve">Meretuuleparkide eelarendus (liitumised, planeeringud), ühisprojekt </t>
  </si>
  <si>
    <t>Pre-development of offshore wind farms (connection, planning), joint projects</t>
  </si>
  <si>
    <t>TRANSPORT</t>
  </si>
  <si>
    <t>TR1</t>
  </si>
  <si>
    <t>Biokütuste osakaalu suurendamine transpordisektoris</t>
  </si>
  <si>
    <t>Increasing the share of biofuels in transport</t>
  </si>
  <si>
    <t> Transpordi ja liikuvuse arengukava 2021-2035</t>
  </si>
  <si>
    <t>TR2a</t>
  </si>
  <si>
    <t>TR2</t>
  </si>
  <si>
    <t>Elektri kasutamise soodustamine sõiduautodes</t>
  </si>
  <si>
    <t>Promoting the use of electricity in passenger cars</t>
  </si>
  <si>
    <t>TR2b</t>
  </si>
  <si>
    <t>Biometaani kasutamise soodustamine raskeveokites</t>
  </si>
  <si>
    <t>Promoting the use of biomethane in heavy duty vehicles</t>
  </si>
  <si>
    <t>TR3</t>
  </si>
  <si>
    <t>Säästliku autojuhtimise edendamine</t>
  </si>
  <si>
    <t>Promotion of economical driving</t>
  </si>
  <si>
    <t>TR4a</t>
  </si>
  <si>
    <t>TR4</t>
  </si>
  <si>
    <t>Sõiduautoga sundliikumise vähendamine</t>
  </si>
  <si>
    <t>Reduction of forced movement by passenger car</t>
  </si>
  <si>
    <t>TR4b</t>
  </si>
  <si>
    <t>Linnatänavate ümberkorraldamine</t>
  </si>
  <si>
    <t>Reconstruction of city streets</t>
  </si>
  <si>
    <t>TR5</t>
  </si>
  <si>
    <t>Mugav ja kaasaegne ühistransport</t>
  </si>
  <si>
    <t>Development of convenient and modern public transport</t>
  </si>
  <si>
    <t>TR6</t>
  </si>
  <si>
    <t>Raskeveokite ajapõhine teekasutustasu</t>
  </si>
  <si>
    <t>Road usage fees for heavy duty vehicles based on time</t>
  </si>
  <si>
    <t>Transpordiamet</t>
  </si>
  <si>
    <t>TR7</t>
  </si>
  <si>
    <t>Elektriautode ostutoetus</t>
  </si>
  <si>
    <t>Electric car purchase support</t>
  </si>
  <si>
    <t>Nullheitega sõidukite ostutoetuse andmise tingimused ja kord</t>
  </si>
  <si>
    <t>TR8</t>
  </si>
  <si>
    <t>Täiendav säästliku autojuhtimise edendamine</t>
  </si>
  <si>
    <t>Additional promotion of economical driving</t>
  </si>
  <si>
    <t>Kulutõhusaimate meetmete leidmiseks kliimapoliitika ja jagatud kohustuse määruse eesmärkide saavutamiseks Eestis</t>
  </si>
  <si>
    <t>TR9</t>
  </si>
  <si>
    <t xml:space="preserve">Täiendavad ruumilised ja maakasutuslikud meetmed linnades transpordi energiasäästu suurendamiseks ja transpordisüsteemi tõhustamiseks </t>
  </si>
  <si>
    <t>Additional spatial and land-use measures for urban transport energy savings to increase and improve the efficiency of the transport system</t>
  </si>
  <si>
    <t>TR11</t>
  </si>
  <si>
    <t xml:space="preserve">Raskeveokite läbisõidupõhine teekasutustasu kehtestamine </t>
  </si>
  <si>
    <t>Road usage fees for heavy duty vehicles based on mileage</t>
  </si>
  <si>
    <t>TR12</t>
  </si>
  <si>
    <t xml:space="preserve">Sõidukite rehvirõhk ja rehvide energiamärgis </t>
  </si>
  <si>
    <t>Vehicle tyre pressure and tyre energy class</t>
  </si>
  <si>
    <t>TR13</t>
  </si>
  <si>
    <t>Raudteeinfrastruktuuri arendamine  (sh Rail Balticu ehitus)</t>
  </si>
  <si>
    <t>Developing the railroad infrastructure  (includes the building of Rail Baltic)</t>
  </si>
  <si>
    <t>TR14</t>
  </si>
  <si>
    <t>Raudtee elektrifitseerimine</t>
  </si>
  <si>
    <t>The railroad electrification</t>
  </si>
  <si>
    <t>TR15</t>
  </si>
  <si>
    <t>Siseriikliku parvlaeva muutmine kliimaneutraalseks</t>
  </si>
  <si>
    <t>Making a domestic ferry climate neutral</t>
  </si>
  <si>
    <t>TR16a</t>
  </si>
  <si>
    <t>TR16</t>
  </si>
  <si>
    <t>Biometaani kasutamise soodustamine bussides</t>
  </si>
  <si>
    <t>Promoting the use of biomethane in busses</t>
  </si>
  <si>
    <t>TR16b</t>
  </si>
  <si>
    <t>Elektri kasutamise soodustamine bussides</t>
  </si>
  <si>
    <t>Promoting the use of electricity in busses</t>
  </si>
  <si>
    <t>TR17</t>
  </si>
  <si>
    <t>KHS direktiivi ülevõtmine ning riigisektori sõidukipargi keskkonnasõbralikuks muutmine</t>
  </si>
  <si>
    <t>Promotion of clean and energy efficient road transport vehicles in public procurement</t>
  </si>
  <si>
    <t>Keskkonnasõbralike ja energiatõhusate maanteesõidukite edendamist käsitlev direktiiv</t>
  </si>
  <si>
    <t>TR18</t>
  </si>
  <si>
    <t>Täiendatavate reisirongide soetamine</t>
  </si>
  <si>
    <t>Acquisition of additional passenger trains</t>
  </si>
  <si>
    <t>Transpordi ja liikuvuse arengukava 2021-2035</t>
  </si>
  <si>
    <t>TR19</t>
  </si>
  <si>
    <t>Vesiniku pilootprojekt</t>
  </si>
  <si>
    <t>Pilot project for hydrogen</t>
  </si>
  <si>
    <t>Toetuse andmise tingimused ja kord rohevesiniku
kasutuselevõtuks transpordisektoris ja
keemiatööstuse lähteainena</t>
  </si>
  <si>
    <t>TR20</t>
  </si>
  <si>
    <t xml:space="preserve">Tallinna uued trammiliinid </t>
  </si>
  <si>
    <t>New tram lines in Tallinn</t>
  </si>
  <si>
    <t>TR10</t>
  </si>
  <si>
    <t xml:space="preserve">Täiendava siseriikliku parvlaeva muutmine kliimaneutraalseks </t>
  </si>
  <si>
    <t>Making an additional domestic ferry climate neutral</t>
  </si>
  <si>
    <t>Majandus- ja Kommunikatsiooniministeerium</t>
  </si>
  <si>
    <t>Ruumilised ja maakasutuslikud meetmed linnades transpordi energiasäästu suurendamiseks</t>
  </si>
  <si>
    <t> Spatial and land-use measures for urban transport energy savings to increase and improve the efficiency of the transport system</t>
  </si>
  <si>
    <t>HOONED</t>
  </si>
  <si>
    <t>HF1a</t>
  </si>
  <si>
    <t>HF1</t>
  </si>
  <si>
    <t>Kohalike omavalitsuste hoonete rekonstrueerimine</t>
  </si>
  <si>
    <t>Energy efficiency in local government buildings</t>
  </si>
  <si>
    <t>HF1b</t>
  </si>
  <si>
    <t>Keskvalitsuse hoonete rekonstrueerimine</t>
  </si>
  <si>
    <t>Energy efficiency in central government buildings</t>
  </si>
  <si>
    <t>HF1c</t>
  </si>
  <si>
    <t>Põhikoolivõrgu korrastamine</t>
  </si>
  <si>
    <t>Arrangement of the basic school network</t>
  </si>
  <si>
    <t>HF1d</t>
  </si>
  <si>
    <t>Gümnaasiumivõrgu korrastamine</t>
  </si>
  <si>
    <t>Arrangement of the gymnasium network</t>
  </si>
  <si>
    <t>HF1e</t>
  </si>
  <si>
    <t>Erihoolekandeasutuste reorganiseerimine</t>
  </si>
  <si>
    <t>Reorganisation of special care institutions</t>
  </si>
  <si>
    <t>HF1f</t>
  </si>
  <si>
    <t>Institutsionaalne arendusprogramm teadus- ja arendusasutustele ja kõrgkoolidele</t>
  </si>
  <si>
    <t>Institutional development programme for R&amp;D institutions and higher education institutions</t>
  </si>
  <si>
    <t>HF1g</t>
  </si>
  <si>
    <t>Tervisekeskuste kaasajastamine</t>
  </si>
  <si>
    <t>Modernisation of health centres</t>
  </si>
  <si>
    <t>HF1h</t>
  </si>
  <si>
    <t>Uue lapsehoiu ja alushariduse infrastruktuuri loomine</t>
  </si>
  <si>
    <t>New childcare and pre-primary education infrastructure</t>
  </si>
  <si>
    <t>HF2a</t>
  </si>
  <si>
    <t>HF2</t>
  </si>
  <si>
    <t>Korterelamute rekonstrueerimise toetamine</t>
  </si>
  <si>
    <t>Supporting the reconstruction of apartment buildings</t>
  </si>
  <si>
    <t>HF2b</t>
  </si>
  <si>
    <t>Eramute rekonstrueerimise toetamine</t>
  </si>
  <si>
    <t>Supporting the reconstruction of small houses</t>
  </si>
  <si>
    <t>HF4</t>
  </si>
  <si>
    <t xml:space="preserve">Investeeringud tänavavalgustuse rekonstrueerimisprogrammi </t>
  </si>
  <si>
    <t>Street lighting reconstruction programme investments</t>
  </si>
  <si>
    <t>HF5a</t>
  </si>
  <si>
    <t>HF5</t>
  </si>
  <si>
    <t>Täiendav KOV hoonete rekonstrueerimine </t>
  </si>
  <si>
    <t>Additional reconstruction of municipal buildings</t>
  </si>
  <si>
    <t>Hoonete rekonstrueerimise pikaajaline strateegia</t>
  </si>
  <si>
    <t>HF5b</t>
  </si>
  <si>
    <t>Täiendav keskvalitsuse hoonete rekonstrueerimine</t>
  </si>
  <si>
    <t>Reconstruction of central government buildings</t>
  </si>
  <si>
    <t>HF6a</t>
  </si>
  <si>
    <t>HF6</t>
  </si>
  <si>
    <t>Täiendav eramute rekonstrueerimise toetamine</t>
  </si>
  <si>
    <t>Additional reconstruction of private houses</t>
  </si>
  <si>
    <t>HF6b</t>
  </si>
  <si>
    <t>Täiendav korterelamute rekonstrueerimise toetamine</t>
  </si>
  <si>
    <t>Additional reconstruction of apartment buildings</t>
  </si>
  <si>
    <t>HF3</t>
  </si>
  <si>
    <t>Erasektori mitteeluhoonete rekonstrueerimise toetamine</t>
  </si>
  <si>
    <t>Supporting the reconstruction of non-residential buildings in the private sector</t>
  </si>
  <si>
    <t>HF7</t>
  </si>
  <si>
    <t>Elamuinvesteeringute fond</t>
  </si>
  <si>
    <t>Residential Investment Fund</t>
  </si>
  <si>
    <r>
      <rPr>
        <sz val="11"/>
        <color rgb="FF000000"/>
        <rFont val="Calibri"/>
      </rPr>
      <t>Eesti</t>
    </r>
    <r>
      <rPr>
        <sz val="11"/>
        <color rgb="FF4D5156"/>
        <rFont val="Arial"/>
      </rPr>
      <t> taaste- ja vastupidavuskava</t>
    </r>
  </si>
  <si>
    <t xml:space="preserve">Avaliku sektori ja ärihoonete rekonstrueerimine
</t>
  </si>
  <si>
    <t>Reconstruction of public and commercial buildings</t>
  </si>
  <si>
    <t>PÕLLUMAJANDUS</t>
  </si>
  <si>
    <t>PM8</t>
  </si>
  <si>
    <t xml:space="preserve">Investeeringud põllumajandusettevõtte tulemuslikkuse parandamiseks </t>
  </si>
  <si>
    <t>Investments into improved performance of agricultural holdings</t>
  </si>
  <si>
    <t> Euroopa Liidu ühise põllumajanduspoliitika strateegiakava 2023–2027</t>
  </si>
  <si>
    <t>PM3</t>
  </si>
  <si>
    <t xml:space="preserve"> Põllumajandustootjate materiaalsed ja immateriaalsed investeeringud</t>
  </si>
  <si>
    <t>Material and intangible investments by farmers</t>
  </si>
  <si>
    <t>Euroopa Liidu ühise põllumajanduspoliitika strateegiakava 2023–2027</t>
  </si>
  <si>
    <t>PM6</t>
  </si>
  <si>
    <t>Kliima- ja keskkonnakava: keskkonnasõbralik majandamine</t>
  </si>
  <si>
    <t>Environmentally friendly management</t>
  </si>
  <si>
    <t>PM1</t>
  </si>
  <si>
    <t>Mahepõllumajandus</t>
  </si>
  <si>
    <t>Organic production</t>
  </si>
  <si>
    <t>Eesti maaelu arengukava 2014–2020</t>
  </si>
  <si>
    <t>PM2</t>
  </si>
  <si>
    <t>Põllumajanduse keskkonna- ja kliimameede ja selle alameetmed</t>
  </si>
  <si>
    <t>Agri-environment-climate measures (including three sub-measures for Agriculture)</t>
  </si>
  <si>
    <t>PM4</t>
  </si>
  <si>
    <t>Teadmussiire ja teavitus</t>
  </si>
  <si>
    <t>Knowledge transfer and awareness</t>
  </si>
  <si>
    <t>PM5</t>
  </si>
  <si>
    <t>Nõustamisteenused, põllumajandusettevõtte juhtimis- ja asendusteenused</t>
  </si>
  <si>
    <t>Advisory services, farm management and farm relief services</t>
  </si>
  <si>
    <t>PM17</t>
  </si>
  <si>
    <t>Mineraalväetiste asendamine orgaaniliste väetistega</t>
  </si>
  <si>
    <t>Replacement of mineral fertilizers by organic fertilizers</t>
  </si>
  <si>
    <t>PM20</t>
  </si>
  <si>
    <t>Sõnnikukäitluse parendamine</t>
  </si>
  <si>
    <t>Improvement of manure management</t>
  </si>
  <si>
    <t>PM21</t>
  </si>
  <si>
    <t>Auditid suuremates põllumajandusettevõtetes</t>
  </si>
  <si>
    <t>Audits in large agricultural holdings</t>
  </si>
  <si>
    <t>PM22</t>
  </si>
  <si>
    <t>Uuringud ja pilootprojektid</t>
  </si>
  <si>
    <t>Studies and pilot projects</t>
  </si>
  <si>
    <t>KEKO</t>
  </si>
  <si>
    <t>PM7</t>
  </si>
  <si>
    <t>Kliima- ja keskkonnakava: mahepõllumajanduse ökokava</t>
  </si>
  <si>
    <t>Eco-scheme for organic farming</t>
  </si>
  <si>
    <t>PM12</t>
  </si>
  <si>
    <t>Kliima- ja keskkonnakava: ökoalad</t>
  </si>
  <si>
    <t>Eco-scheme for ecological focus areas</t>
  </si>
  <si>
    <t>PM13</t>
  </si>
  <si>
    <t xml:space="preserve">Kliima- ja keskkonnakava: ökosüsteemiteenuste säilitamine põllumaal </t>
  </si>
  <si>
    <t>Support for maintenance of ecosystem services on agricultural land</t>
  </si>
  <si>
    <t>PM10</t>
  </si>
  <si>
    <t>Mulla- ja veekaitse toetus</t>
  </si>
  <si>
    <t>Soil and water protection support</t>
  </si>
  <si>
    <t>PM14</t>
  </si>
  <si>
    <t>Väärtusliku püsirohumaa säilitamise toetus</t>
  </si>
  <si>
    <t>Support for the maintenance of valuable permanent grassland</t>
  </si>
  <si>
    <t>PM16</t>
  </si>
  <si>
    <t>Pärandniidu hooldamise toetus</t>
  </si>
  <si>
    <t>Support for maintaining semi-natural grassland</t>
  </si>
  <si>
    <t>PM9</t>
  </si>
  <si>
    <t>Loomade heaolu toetus</t>
  </si>
  <si>
    <t>Animal welfare support</t>
  </si>
  <si>
    <t>PM15</t>
  </si>
  <si>
    <t>Minimaalne taimkate, et vältida katmata mulda kõige kriitilisematel perioodidel</t>
  </si>
  <si>
    <t>Cover crops</t>
  </si>
  <si>
    <t>PM19</t>
  </si>
  <si>
    <t>Teadmussiirde- ja innovatsioonisüsteemi (AKIS) arendamise toetus</t>
  </si>
  <si>
    <t>Support for the development of knowledge transfer and advisory services (AKIS)</t>
  </si>
  <si>
    <t>PM23</t>
  </si>
  <si>
    <t>Nõuandetoetus</t>
  </si>
  <si>
    <t>Support for Advisory Services</t>
  </si>
  <si>
    <t>PM11</t>
  </si>
  <si>
    <t>Biometaani tootmise kasv</t>
  </si>
  <si>
    <t>Increase in biomethane production</t>
  </si>
  <si>
    <t>Eesti taaste- ja vastupidavuskava</t>
  </si>
  <si>
    <t>TÖÖSTUSLIKUD PROTSESSID JA TOODETE KASUTAMINE</t>
  </si>
  <si>
    <t>TÖ1</t>
  </si>
  <si>
    <t>Keelud, piirangud ja kohustused, mis tulenevad määrusest (EL) nr 517/2014 fluoritud kasvuhoonegaaside kohta ja direktiivist 2006/40/EC, mis käsitleb mootorsõidukite kliimaseadmetest pärit heitkoguseid</t>
  </si>
  <si>
    <t>Bans and duties from the Regulation (EU) No 517/2014 on fluorinated greenhouse gases and Directive 2006/40/EC related to emissions from mobile air conditioners (MACs)</t>
  </si>
  <si>
    <t>TÖ2</t>
  </si>
  <si>
    <t>Parima võimaliku tehnika (PVT) rakendamine</t>
  </si>
  <si>
    <t>Implement best available technologies (BAT)</t>
  </si>
  <si>
    <t>Tööstusheite seadus</t>
  </si>
  <si>
    <t>JÄÄTMED</t>
  </si>
  <si>
    <t>JM1</t>
  </si>
  <si>
    <t>Ladestatavate biolagunevate jäätmete koguse protsendiline piiramine ja jäätmematerjalide korduskasutusse ja ringlusse võtmise mahu suurendamine</t>
  </si>
  <si>
    <t>Limiting the percentage of biodegradable waste going to landfill and increasing the preparing for reuse and recycling of waste materials</t>
  </si>
  <si>
    <t>Riigi jäätmekava 2014-2020</t>
  </si>
  <si>
    <t>JM3</t>
  </si>
  <si>
    <t>Jäätmetekke ennetamise ja vähendamise propageerimine, sh jäätmete ohtlikkuse vähendamine</t>
  </si>
  <si>
    <t>Promoting the prevention and reduction of waste generated, including the environmentally sound management of waste</t>
  </si>
  <si>
    <t>JM4</t>
  </si>
  <si>
    <t>Jäätmetest tingitud keskkonnaohtude vähendamine, seire ja järelvalve tõhustamine</t>
  </si>
  <si>
    <t>Reducing environmental risks arising from waste, improvement of monitoring and supervision</t>
  </si>
  <si>
    <t>JM2</t>
  </si>
  <si>
    <t xml:space="preserve">Ohutu materjaliringluse suurendamine </t>
  </si>
  <si>
    <t>Circular material use rate</t>
  </si>
  <si>
    <t>LULUCF</t>
  </si>
  <si>
    <t>MM4</t>
  </si>
  <si>
    <t>Fossiilsete kütuste ja mittetaastuvate loodusvarade kasutamisega seotud keskkonnamõjude vähendamine Eesti puidutootmise ja -kasutamise suurendamise läbi</t>
  </si>
  <si>
    <t>Reduction of environmental impacts related to the use of fossil fuels and non-renewable natural resources by increasing the Estonian timber production and use</t>
  </si>
  <si>
    <t>Keskkonnakaitse ja -kasutuse programm
2022-2025</t>
  </si>
  <si>
    <t>MM5</t>
  </si>
  <si>
    <t>Elurikkuse soodustamine Natura 2000 erametsades</t>
  </si>
  <si>
    <t>Promoting biodiversity in Natura 2000 private forests</t>
  </si>
  <si>
    <t>MM2</t>
  </si>
  <si>
    <t>Erametsade uuendamine võimalikult heade pärilike omaduste ja kasvukohale sobivamate kodumaiste puuliikidega</t>
  </si>
  <si>
    <t xml:space="preserve">Supporting the reforestation in private forests with native tree species of best possible hereditary characteristics suitable for the site </t>
  </si>
  <si>
    <t>MM1</t>
  </si>
  <si>
    <t>Väljaspool Natura 2000 võrgustiku ala asuvate erametsaalade looduskaitseliste piirangute hüvitamine</t>
  </si>
  <si>
    <t>Compensation for nature conservation restrictions on private forest areas outside the Natura 2000 network</t>
  </si>
  <si>
    <t>MM3</t>
  </si>
  <si>
    <t>Elurikkuse kaitse tagamine</t>
  </si>
  <si>
    <t>Ensuring the protection of biodiversity</t>
  </si>
  <si>
    <t>MM6</t>
  </si>
  <si>
    <t>Investeeringud metsa kliimamuutustega kohanemiseks</t>
  </si>
  <si>
    <t xml:space="preserve">Investments to support forest adaptation to climate change </t>
  </si>
  <si>
    <t>MM7</t>
  </si>
  <si>
    <t>Vääriselupaikade kaitse</t>
  </si>
  <si>
    <t>Protection of woodland key habitats</t>
  </si>
  <si>
    <t>MM8</t>
  </si>
  <si>
    <t>Üraskikahjustuste ennetamise toetamine</t>
  </si>
  <si>
    <t>Prevention of bark beetle damage</t>
  </si>
  <si>
    <t>Erametsanduse toetuse andmise alused, taotluse kohta esitatavad nõuded, toetuse taotlemise ja taotluse menetlemise kord, taotluse hindamise alused ning toetuse tagasinõudmise kord</t>
  </si>
  <si>
    <t>MM9</t>
  </si>
  <si>
    <t xml:space="preserve">	</t>
  </si>
  <si>
    <t>Raadamise kompenseerimine (asendusmetsastamine)</t>
  </si>
  <si>
    <t>Replacement afforestation</t>
  </si>
  <si>
    <t>Keskkonnatasude seaduse eelnõu</t>
  </si>
  <si>
    <t>IP1</t>
  </si>
  <si>
    <t>Rohetehnoloogia investeerimisprogramm</t>
  </si>
  <si>
    <t>Green technology investment program</t>
  </si>
  <si>
    <t>Eesti taaste- ja vastupidavuskava</t>
  </si>
  <si>
    <t>Põhjus, miks meede ei ole 2023.aastal esitatud</t>
  </si>
  <si>
    <t>Transpordisektori kütusesäästlikkuse suurendamine</t>
  </si>
  <si>
    <t>Meede on löödud 2023.aasta aruandluses lahku TR2a ja TR2b</t>
  </si>
  <si>
    <t>Täiendavad tegevused mugava ja kaasaegse ühistranspordi väljatöötamisel</t>
  </si>
  <si>
    <t>2023.aasta aruandluses raporteeritud meetme, TR9 Täiendavad ruumilised ja maakasutuslikud meetmed linnades transpordi energiasäästu suurendamiseks ja transpordisüsteemi tõhustamiseks, osana</t>
  </si>
  <si>
    <t>TR 16</t>
  </si>
  <si>
    <t>Ühistranspordi üleviimine biometaanile ja elektrile</t>
  </si>
  <si>
    <t>Meede on löödud 2023.aasta aruandluses lahku TR16a ja TR16b</t>
  </si>
  <si>
    <t>Eramute ja kortermajade rekonstrueerimine</t>
  </si>
  <si>
    <t>Meede on löödud 2023.aasta aruandluses lahku HF2a ja HF2b</t>
  </si>
  <si>
    <t>Miinimumnõuete kehtestamine liginullenergiahoonetele</t>
  </si>
  <si>
    <t>Õigusakti kirjeldus lisatud seekord tekstis</t>
  </si>
  <si>
    <t>Täiendav avalike sektori ja ärihoonete rekonstrueerimine</t>
  </si>
  <si>
    <t>Meede on löödud 2023.aasta aruandluses lahku HF5a ja HF5b</t>
  </si>
  <si>
    <t>Täiendav eramajade ja korterelamute rekonstrueerimine</t>
  </si>
  <si>
    <t>Meede on löödud 2023.aasta aruandluses lahku HF6a ja HF6b</t>
  </si>
  <si>
    <t>Kliimat ja keskkonda säästvate põllumajandustavade toetus nn rohestamise toetus</t>
  </si>
  <si>
    <t>MAK 2014-2020 meetmed, mis lõppesid koos arengukavaga</t>
  </si>
  <si>
    <t>Natura 2000 toetus põllumajandusmaale</t>
  </si>
  <si>
    <t>Investeeringud majandustegevuse mitmekesistamiseks maapiirkonnas mittepõllumajandusliku tegevuse suunas</t>
  </si>
  <si>
    <t>Loomade heaolu meede</t>
  </si>
  <si>
    <t>MAK 2014-2020 meede lõppes, aga samataoline ÜPP meede jätkub</t>
  </si>
  <si>
    <t>Turvasmuldadel põllumaa viimine püsirohumaaks</t>
  </si>
  <si>
    <t>Tegemist oli arutelu all olevate meetmetega, mis sellisel kujul ei realiseerunud. Teatud elemendi meetmetest on kaetud erinevate ÜPP strateegiakava meetmetega. Nt täidab PM10 meede sisuliselt sama eesmärki nagu REKK ajakohastamise PM10; ajakohastamise PM11 täidab REKK 2019 a PM11 meetme eesmärki. PM12 on rakendunud ja eesmärgid sööda kvaliteedi osas täidetud, meedet ei ole vaja edaspidi rakendada. PM13 eesmärki panustab ajakohastamise PM9; PM14, PM16 ei ole eraldi toetatud, kuid seadmeid on võimalik soetada ajakohastamise PM3; PM15 ajakohastamisel uue nimega; PM19 on väiksemas mahus lisatoetus PM6 all.</t>
  </si>
  <si>
    <t>Bioenergia tootmine ja selle osakaalu suurendamine põllumajanduses</t>
  </si>
  <si>
    <t>Sööda kvaliteedi parandamine piimalehmadel</t>
  </si>
  <si>
    <t>Rohumaal karjatamise osakaalu kasv</t>
  </si>
  <si>
    <t>Otsekülv</t>
  </si>
  <si>
    <t>Talvine taimkate</t>
  </si>
  <si>
    <t>Täppisväetamine</t>
  </si>
  <si>
    <t>Happeliste muldade neutraliseerimine</t>
  </si>
  <si>
    <t>Jäätmete prügilatesse ladestamise (sh biolagunevate jäätmete) vähendamine</t>
  </si>
  <si>
    <t>Eelmise jäätmekava sõnastuses. Meede jätkub järgmise meetme alt: Ladestatavate biolagunevate jäätmete koguse protsendiline piiramine ja jäätmematerjalide korduskasutusse ja ringlusse võtmise mahu suurendamine</t>
  </si>
  <si>
    <t>Kliimamuutuste leevendamiseks metsade netojuurdekasvu ja süsiniku sidumise võime suurendamine metsade õigeaegse uuendamise läbi</t>
  </si>
  <si>
    <t xml:space="preserve">Nimetatud meetmed tulenesid metsanduse, looduskaitse ja maaelu arengukavadest, mis on nüüd lõppenud. Suures osas tegevused endiselt jätkuvad, aga teistel alustel, nt rahastatakse RESist või uue ÜPP strateegiakava alusel või tulenevad seadustest, sellest tulenevalt on nimetused erinevad. </t>
  </si>
  <si>
    <t>Majandatavate erametsade elupaigatüübiga kokkusobivate puuliikidega uuendamise propageerimine</t>
  </si>
  <si>
    <t>Metsade tervise parandamine ja ohtlike negatiivsete tegurite leviku vältimine</t>
  </si>
  <si>
    <t>Natura 2000 toetus erametsamaale</t>
  </si>
  <si>
    <t>Investeeringud metsaala arengusse ja metsade elujõulisus parandamisse</t>
  </si>
  <si>
    <t>Mm7</t>
  </si>
  <si>
    <t>Elupaikade kaitse tagamine</t>
  </si>
  <si>
    <t>Bioloogiliste protsesside säilitamine ja Eestis levinud liikide populatsioonide alalhoidmine</t>
  </si>
  <si>
    <t>REKK peatükk</t>
  </si>
  <si>
    <t>Teised seonduvad REKK 2030 peatükid</t>
  </si>
  <si>
    <t>Programmi või meetme number</t>
  </si>
  <si>
    <t>Programmi või meetme nimetus</t>
  </si>
  <si>
    <t>Eesmärk</t>
  </si>
  <si>
    <t>Suurendada energia tootmist taastuvatest energiaallikatest ja edendada koostootmist</t>
  </si>
  <si>
    <t>Kvantitatiivne eesmärk</t>
  </si>
  <si>
    <t>Elektritoodang biomassist:
2025 - 1200 GWh
2030 - 1380 GWh</t>
  </si>
  <si>
    <t>Lühike kirjeldus</t>
  </si>
  <si>
    <t xml:space="preserve">Taastuvenergia toetust makstakse elektrituruseaduse (ELTS) § 59 lõike 25 alusel  alla 50 kW elektrilise võimsusega tootmisseadmega toodetud elektrienergia eest, kui elektrienergiat toodeti hiljemalt 2020. aasta 31. detsembril ning tootmisseadme rajamiseks ei ole saadud investeeringutoetust. 
Alates 01.01.2021 rajatud tootmisseadmetele taastuvenergia toetust enam ei maksta ja edaspidi toimub toetuse määramine läbi vähempakkumiste. 
1.07.2020 jõustus elektrituruseaduse muudatus, millega sätestati taastuvenergiast elektri tootmise tegevusabi andmine kuni 50 kW elektrilise võimsusega tootmisseadmetele Euroopa Komisjoni määruse (EL) nr 651/2014 alusel grupierandina antava riigiabina. Seaduse järgi kehtivad sellele abile vastava määruse tingimused. Alates 01.07.2020 nõuetekohase tootmisseadmega esimest korda elektrienergiat võrku või otseliini andnud tootjad kvalifitseeruvad grupierandi alusel antava riigiabi toetusskeemi. Elektrituruseaduses toodud toetuse määr on 5,37 s/kWh kohta ja toetusperiood on 12 aastat eeldusel, et tootmisseade vastab EL nr 651/2014 määruse tingimustele. 
Kuni 50 kW elektrilise võimsusega tootmisseadmega tootjatel, kelle tootmisseade on võrguettevõtja poolt tunnistatud nõuetekohaseks vahemikus 1.01.2019 kuni 30.06.,2020, olin võimalik taotleda ELTS § 59 lõikes 25 nimetatud taastuvenergia toetust vähese tähtsusega abina (VTA) Euroopa Komisjoni määruse (EL) nr 1407/2013 alusel. Vähese tähtsusega abi kogusumma ühe toetuse saaja kohta võib olla kolme aasta jooksul kuni 200 000 eurot ja abi jääki saab kontrollida riiklikus vähese tähtsusega abi registris.   Taastuvatest energiaallikatest, välja arvatud biomass, toodetud elektri eest makstakse 53,7 €/MWh; 53,7 eurot/MWh elektrienergia eest, mis on toodetud biomassist soojuse ja elektri koostootmise režiimis; 32 €/MWh elektrienergia jaoks, mis on toodetud tõhusas koostootmisrežiimis jäätmetest, turbast või põlevkivi retordigaasist; 32 €/MWh elektrienergia jaoks, mis on toodetud tõhusas koostootmisrežiimis, kasutades tootmisseadmeid võimsusega kuni 10 MW. Toetust makstakse kaksteist aastat alates kuupäevast, mil võrguettevõtja on tunnistanud tootmisseadme võrgueeskirja ja elektrisüsteemi toimimise võrgueeskirja alusel nõuetekohaseks tootmisseadmega otseses või kaudses ühenduses oleva võrgu liitumispunkti suhtes. 
</t>
  </si>
  <si>
    <t>Seotud Euroopa Liidu energialiidu mõõtmed</t>
  </si>
  <si>
    <t>Decarbonisation</t>
  </si>
  <si>
    <t>Mõjutatud sektorid</t>
  </si>
  <si>
    <t>Energiavarustus (hõlmab kütuste kaevandamist, edastamist, jaotamist ja ladustamist ning elektri-ja soojustootmist)</t>
  </si>
  <si>
    <t>Kasvuhoonegaasid, mille heitmeid otseselt mõjutatakse</t>
  </si>
  <si>
    <t>CO2; CH4; N2O</t>
  </si>
  <si>
    <t>Planeeritud eelarve</t>
  </si>
  <si>
    <t>Oodatav mõju</t>
  </si>
  <si>
    <t>531,10 kt CO2 ekv</t>
  </si>
  <si>
    <t>Programmi või meetme aluseks olevad Euroopa Liidu õigusaktid</t>
  </si>
  <si>
    <t>Directive 2018/2001 on the promotion of the use of energy from renewable sources, recast of the directive 2009/28/EC; EU ETS directive 2003/87/EC as amended by Directive 2008/101/EC, Directive 2009/29/EC and Directive 2018/410 and implementing legislation, in particular 2010/2/EU, 2011/278/EU, 2011/638/EU, 176/2014/EU, and Decision (EU) 2015/1814; Energy Efficiency Directive 2012/27/EU as amended by Directive 2018/2002</t>
  </si>
  <si>
    <t>Programmi või meetme rakendamise periood</t>
  </si>
  <si>
    <t>2007</t>
  </si>
  <si>
    <t>Programmi või meetme rakendamise eest vastutavad isikud või asutused</t>
  </si>
  <si>
    <t>Elering AS (Companies)</t>
  </si>
  <si>
    <t>Viide analüüsidele või tehnilistele aruannetele</t>
  </si>
  <si>
    <t>https://elering.ee/taastuvenergia-toetus</t>
  </si>
  <si>
    <t>Kommentaar</t>
  </si>
  <si>
    <t>Oodatav mõju on esitatud aasta kohta perioodi 2021-2030 keskmisena</t>
  </si>
  <si>
    <t>Programmi või meetme tüüp (märgi asjakohased nt "X"-ga)</t>
  </si>
  <si>
    <t>x</t>
  </si>
  <si>
    <t>TULEMUS</t>
  </si>
  <si>
    <t>Programmi või meetme rakendamise seis (märgi asjakohased nt "X"-ga)</t>
  </si>
  <si>
    <t>3.2.1.i , 3.2.1.ii</t>
  </si>
  <si>
    <t>Suurendada elektri tootmist taastuvatest energiaallikatest</t>
  </si>
  <si>
    <t xml:space="preserve">Elektritoodang tuuleenergiast:
2020 - 700 GWh
2025 - 806 GWh
2030 - 6556 GWh
2035 - 10 056 GWh
</t>
  </si>
  <si>
    <t>Investeeringud tuuleparkide ehitamiseks taastuvatest energiaallikatest elektri tootmise suurendamiseks. Investeeringutoetus on otsene (tuuleparkide ehitajatele), kaudne (toetused taastuvatest energiaallikatest elektri tootmiseks) ja reguleeriv (tuuleparkide heakskiidetud ala laiendamiseks). Hinnanguliselt peaks aastaks 2030 tuuleenergia tootmine olema umbes 6556 GWh.</t>
  </si>
  <si>
    <t>1479,42 kt CO2 ekv</t>
  </si>
  <si>
    <t>Directive 2018/2001 on the promotion of the use of energy from renewable sources, recast of the directive 2009/28/EC</t>
  </si>
  <si>
    <t>2010</t>
  </si>
  <si>
    <t>Majandus- ja Kommunikatsiooniministeerium (Vabariigi Valitsus)</t>
  </si>
  <si>
    <t>Ulatuslikum taastuvenergia kasutamine; üleminek vähem süsinikku eraldavatele kütustele; energeetika- ja energiamuundamise sektori tõhustamine; soojuskadude vähendamine</t>
  </si>
  <si>
    <t xml:space="preserve">See meede hõlmab  soojamajanduse arendamist sh. katlamajade ja küttevõrkude renoveerimist ning tarbijate üleminekut lokaal- ja kohtküttele. Meede hõlmab üleminekut kütteõlidelt taastuvenergiale, kaugküttevõrkude soojakadude vähendamist ning ebatõhusalt töötavate kaugküttevõrkude ümber ehitamist lokaal- ja kohtküttesüsteemideks.  
Amortiseerunud ja ebaefektiivsete soojustorustike renoveerimine ja/või uute soojustrasside ehitamine. Meetme aktsiooni tulemusena rekonstrueeritakse 227 km amortiseerunud ebaefektiivseid soojustorustikke.  
Meetme raames asendatakse ebaefektiivne kaugküte kohtküttega eeldusel, et kaugkütteettevõte jätkab teenuse osutamist läbi lokaalse küttelahenduse. Meetme tegevuse tulemusena on ehitatud soojuse tootmisseadmed võimsusega 1,64 MW. 
Kaugküttekatelde renoveerimine ja/või ehitus ning kütusevahetus. Meetme tegevuse tulemusena rekonstrueeritakse vähemalt 157 MW kaugküttekatlaid.  Meede hõlmab üleminekut kütteõlidelt taastuvenergiale ja/või kohalikele energiaallikatele, milleks on biomass, turvas jms., kaugküttevõrkude soojakadude vähendamist ning ebatõhusalt töötavate kaugküttevõrkude (1 m küttetorude kohta müüakse alla 1,2 MWh soojust) ümber ehitatamist  lokaal- ja kohtküttesüsteemideks.
</t>
  </si>
  <si>
    <t>Effort Sharing Regulation EU 2018/842 and implementing decision on ESR Annual Emission Allocations; EU ETS directive 2003/87/EC as amended by Directive 2008/101/EC, Directive 2009/29/EC and Directive 2018/410 and implementing legislation, in particular 2010/2/EU, 2011/278/EU, 2011/638/EU, 176/2014/EU, and Decision (EU) 2015/1814; Effort Sharing Decision 406/2009/EC, ESD Annual Emission Allocation (AEA) Decision 2013/634/EU and Commission Decision (EU) 2017/1471 amending Decision 2013/162/EU; Energy Efficiency Directive 2012/27/EU as amended by Directive 2018/2002</t>
  </si>
  <si>
    <t>2015</t>
  </si>
  <si>
    <t>Keskkonnainvesteeringute Keskus</t>
  </si>
  <si>
    <t>Meede löödud lahku 3ks alameetmeks EN3a-EN3c</t>
  </si>
  <si>
    <t>Ehitatud on soojatootmise seadmeid võimsusega 1,64 MW</t>
  </si>
  <si>
    <t xml:space="preserve">Meetme eesmärk on vähendada energia lõpptarbimist. Meetme raames asendatakse ebaefektiivne kaugküte kohtküttega eeldusel, et kaugkütteettevõte jätkab teenuse osutamist läbi lokaalse küttelahenduse. Meede hõlmab üleminekut kütteõlidelt taastuvenergiale ja/või kohalikele energiaallikatele nagu biomass, turvas jne. Meetme tegevuse tulemusena on ehitatud soojatootmis seadmed võimsusega 1,64 MW.
</t>
  </si>
  <si>
    <t>0,25 kt CO2 ekv</t>
  </si>
  <si>
    <t>2017-2021</t>
  </si>
  <si>
    <t>https://www.riigiteataja.ee/akt/106062017007?leiaKehtiv</t>
  </si>
  <si>
    <t xml:space="preserve">Varasemalt meetme EN3 1 element. Oodatav mõju on esitatud aasta kohta perioodi 2021-2030 keskmisena. </t>
  </si>
  <si>
    <t>Rekonstrueeritakse 227 km amortiseerunud ebaefektiivseid soojustorustikke.</t>
  </si>
  <si>
    <t xml:space="preserve">Amortiseerunud ja ebaefektiivsete soojustorustike renoveerimine ja/või uute soojustrasside ehitamine. Meetme tulemusena rekonstrueeritakse 227 km amortiseerunud ebaefektiivseid soojustorustikke.
</t>
  </si>
  <si>
    <t>13,24 kt CO2 ekv</t>
  </si>
  <si>
    <t>2016-2027</t>
  </si>
  <si>
    <t>https://www.riigiteataja.ee/akt/108012016008?leiaKehtiv</t>
  </si>
  <si>
    <t xml:space="preserve">Kaugküttekatelde renoveerimine ja/või ehitus ning kütusevahetus. Meetme tegevuse tulemusena rekonstrueeritakse vähemalt 157 MW kaugküttekatlaid.
</t>
  </si>
  <si>
    <t>35,91 kt CO2 ekv</t>
  </si>
  <si>
    <t>3.2.1.i</t>
  </si>
  <si>
    <t>Rekonstrueeritakse vähemalt 34,36 MW soojuse tootmisseadmeid; rekonstrueeritakse 130 km amortiseerunud ebaefektiivseid soojustorustikke; rekonstrueeritakse vähemalt 193 MW kaugküttekatlaid</t>
  </si>
  <si>
    <t xml:space="preserve">See meede hõlmab  täiendavad soojusmajanduse arendamist sh. täiendavat katlamajade ja küttevõrkude renoveerimist ning  täiendavat toetust tarbijate üleminekuks lokaal- ja kohtküttele. See tähendab, et on kavandatud lisaressursse täiendavate energiatõhususe ja täiendavate KHG heitkoguste säästmise saavutamiseks. Kuna see on kavandatud meede, pole see veel selge, millal seda rakendatakse.
</t>
  </si>
  <si>
    <t>Meede hõlmab meetme "Lokaalsete küttelahenduste täiendav ehitamine kaugküttelahenduste asemele" täiendavat rakendamist. See tähendab, et täiendava energiatõhususe ja täiendava kasvuhoonegaaside kokkuhoiu hõlbustamiseks on kavandatud täiendavaid investeeringuid.
Kuna see on kavandatud meede, pole see veel selge, millal seda rakendatakse.
Meetme tegevuse tulemusena rekonstrueeritakse vähemalt 34,36 MW soojuse tootmisseadmeid.</t>
  </si>
  <si>
    <t>0,53 kt CO2 ekv</t>
  </si>
  <si>
    <t>2025-</t>
  </si>
  <si>
    <t>Varasemalt meetme EN4 1 element. Oodatav mõju on esitatud aasta kohta perioodi 2021-2030 keskmisena</t>
  </si>
  <si>
    <t>Meede hõlmab meetme "Amortiseerunud ja ebaefektiivse soojustorustiku renoveerimine" täiendavat rakendamist. See tähendab, et täiendava energiatõhususe ja täiendava kasvuhoonegaaside kokkuhoiu hõlbustamiseks on kavandatud täiendavaid investeeringuid.
Kuna see on kavandatud meede, pole see veel selge, millal seda rakendatakse.
Meetme tulemusena renoveeritakse 130 km amortiseerunud ebaefektiivseid soojustorustikke.</t>
  </si>
  <si>
    <t>0,77 kt CO2 ekv</t>
  </si>
  <si>
    <t>2028-</t>
  </si>
  <si>
    <t>Meede hõlmab meetme "Kaugküttekatelde renoveerimine ja kütuse vahetus" täiendavat rakendamist. See tähendab, et täiendava energiatõhususe ja täiendava kasvuhoonegaaside kokkuhoiu hõlbustamiseks on kavandatud täiendavaid investeeringuid.
Kuna see on kavandatud meede, pole see veel selge, millal seda rakendatakse.
Meetme tulemusena renoveeritakse vähemalt 193 MW kaugküttekatlaid.</t>
  </si>
  <si>
    <t>4,51 kt CO2 ekv</t>
  </si>
  <si>
    <t xml:space="preserve">Suurendada energia tootmist taastuvatest energiaallikatest </t>
  </si>
  <si>
    <t xml:space="preserve">Täiendav taastuvenergia toodang:
2024 - 500 GWh; 2025 - 500 GWh
</t>
  </si>
  <si>
    <t xml:space="preserve">Toetus taastuvenergia tootmiseks tehnoloogianeutraalse enampakkumise kaudu. Eesmärk on suurendada taastuvatest energiaallikatest energiatootmist ja liikuda turupõhise energiamajanduse poole. Enampakkumiste väljakuulutamise ajakava: 2019 kuulutati välja 5 GWh suurune enampakkumine, 2020 kuulutati välja 5 GWh suurune enampakkumine, 2021. aastal kuulutati välja 450 GWh suurune enampakkumine (tehnoloogia neutraalne). </t>
  </si>
  <si>
    <t>215,17 kt CO2 ekv</t>
  </si>
  <si>
    <t xml:space="preserve">Directive 2018/2001 on the promotion of the use of energy from renewable sources, recast of the directive 2009/28/EC; EU ETS directive 2003/87/EC as amended by Directive 2008/101/EC, Directive 2009/29/EC and Directive 2018/410 and implementing legislation, in particular 2010/2/EU, 2011/278/EU, 2011/638/EU, 176/2014/EU, and Decision (EU) 2015/1814; Energy Efficiency Directive 2012/27/EU as amended by Directive 2018/2002 </t>
  </si>
  <si>
    <t>2019-2024</t>
  </si>
  <si>
    <t>Täiendav taastuvenergia toodang:
2028 - 650 GWh</t>
  </si>
  <si>
    <t xml:space="preserve">Toetus taastuvenergia tootmiseks tehnoloogianeutraalse enampakkumise kaudu. Eesmärk on suurendada taastuvatest energiaallikatest energiatootmist ja liikuda turupõhise energiamajanduse poole. Enampakkumiste väljakuulutamise ajakava:  2023. aastal kuulutatakse välja 650 GWh suurune enampakkumine (tehnoloogia spetsiifiline).
Uute võimsuste rajamise valmimisaasta on indikatiivne, eelduslikult 4-5 aasta pärast konkursi läbiviimist. 
</t>
  </si>
  <si>
    <t>114,95 kt CO2 ekv</t>
  </si>
  <si>
    <t>Directive 2018/2001 on the promotion of the use of energy from renewable sources, recast of the directive 2009/28/EC; EU ETS directive 2003/87/EC as amended by Directive 2008/101/EC, Directive 2009/29/EC and Directive 2018/410 and implementing legislation, in particular 2010/2/EU, 2011/278/EU, 2011/638/EU, 176/2014/EU, and Decision (EU) 2015/1814;Energy Efficiency Directive 2012/27/EU as amended by Directive 2018/2002</t>
  </si>
  <si>
    <t>Energiamajanduse arengukava rakendamise toetamine läbi teadus- ja arendustegevuse</t>
  </si>
  <si>
    <t>Programmi raames viiakse ellu projekte ja tegevusi, mis aitavad kaasa energiamajanduse arengukava rakendamisele, seeläbi ka taastuvenergia edendamisele. Programmi raames viidi läbi 25 uuringut, tehti “Hoonete rekonstrueerimise pikaajaline strateegia”, töötubade programm “Kliimamuutus ja energiajuhtimine kohalikus omavalitsuses”, rahastati Balti-Põhja energiateadusprogrammi ja uuendati www.energiatalgud.ee.</t>
  </si>
  <si>
    <t>Kõik energiamajanduse valdkonnad</t>
  </si>
  <si>
    <t>2019-2022</t>
  </si>
  <si>
    <t>NIP (not icluded in projections)</t>
  </si>
  <si>
    <t>Energiatõhususe suurendamine</t>
  </si>
  <si>
    <r>
      <t xml:space="preserve">Jaotusvõrgus katkestuste keskmine kogukestus minutites tarbimiskoha kohta aastas, minutit: </t>
    </r>
    <r>
      <rPr>
        <sz val="11"/>
        <rFont val="Calibri"/>
        <family val="2"/>
        <charset val="186"/>
      </rPr>
      <t>≤</t>
    </r>
    <r>
      <rPr>
        <sz val="11"/>
        <rFont val="Calibri"/>
        <family val="2"/>
        <scheme val="minor"/>
      </rPr>
      <t>90 (2030) Andmata jäänud energia kogus ülekandevõrgus: ≤150 (2030)</t>
    </r>
  </si>
  <si>
    <t>Võrguteenuste kvaliteedi tõstmine (standardite EVSEN 50160, EVS-IEC 61000 nõuete täitmine) ja häiringute põhjustajate vastutuse määratlemine ning meetmete rakendamine häiringute kõrvaldamiseks</t>
  </si>
  <si>
    <t>Elektri jaotamine</t>
  </si>
  <si>
    <t>Elektri jaotusvõrgu efektiivsuse kasv</t>
  </si>
  <si>
    <t>Energy Efficiency Directive 2012/27/EU</t>
  </si>
  <si>
    <t>2017-2030</t>
  </si>
  <si>
    <t>https://energiatalgud.ee/img_auth.php/1/12/Eesti_Arengufond._Elektriv%C3%B5rgu_t%C3%A4nane_olukord._V%C3%B5imalikud_arengustsenaariumid.pdf</t>
  </si>
  <si>
    <t>Ilmastikukindla võrgu osakaal jaotusvõrgus: 75% (2030)</t>
  </si>
  <si>
    <t>Paljasjuhtmeliste õhuliinide asendamine ilmastikukindlate
lahendustega jaotusvõrgus</t>
  </si>
  <si>
    <t>Elektrivõrgu efektiivsuse kasv</t>
  </si>
  <si>
    <t>Kauglugemissüsteemile üleminek</t>
  </si>
  <si>
    <t>Tarbijate üleviimine kauglugemissüsteemile</t>
  </si>
  <si>
    <t>Kõik tarbijad on varustatud kauglugemisseadmetega 01.01.2017</t>
  </si>
  <si>
    <t>Kaugloetavate arvestite paigaldamine kõigile tarbijatele, kauglugemise juurutamine</t>
  </si>
  <si>
    <t>CO2</t>
  </si>
  <si>
    <t>2010-2017</t>
  </si>
  <si>
    <t>Balti riikide elektrisüsteemi sünkroniseerimine EL-i õigusele alluvasse sünkroonalasse</t>
  </si>
  <si>
    <t>Eesti on ühendatud Euroopa Liidus juhitava sünkroonalaga (2025)</t>
  </si>
  <si>
    <t>Elektrisüsteemide ühendatuse suurenemine, varustuskindluse suurenemine</t>
  </si>
  <si>
    <t>2018-2025</t>
  </si>
  <si>
    <t xml:space="preserve">Õhuseireradarite soetamine tuuleparkide arendamiseks </t>
  </si>
  <si>
    <t>Taastuvelektri osakaalu suurendamine</t>
  </si>
  <si>
    <t>Vabastada 2024/2025 aastatel mandri-Eesti kõrguspiirangutest.</t>
  </si>
  <si>
    <t xml:space="preserve">Riigikaitselistest kaalutlustest seatud kõrguspiirangud kehtivad suures osas Eesti maismaa- ja merealast (piirangud on rangemad Kirde-Eestis, Kagu-Eestis ja Lääne-Eestis). Võimalikuks lahenduseks on investeerida täiendavatesse eelhoiatussüsteemidesse ning nende abil vabastada tuuleparkide rajamise jaoks sobilikke alasid riigikaitselistest kõrguspiirangutest. Eelhoiatussüsteemide alla kuuluvad nii riigikaitselisi õhuseireradareid kui raadiosüsteemid, mis on vajalikud riigi eelhoiatuse tagamiseks ning Politsei- ja Piirivalveameti mereseire radarid. Meetme eesmärk on toetada läbi radarite soetamise tuuleenergia arengut, et edendada taastuvenergia arengut Eestis. Osade piirkondade puhul on võimalikuks lahenduseks investeerida täiendavatesse kompensatsioonimeetmetesse ning nende abil vabastada tuuleparkide rajamise jaoks sobilikke alasid riigikaitselistest kõrguspiirangutest. Piirkonnad vabanevad kõrguspiirangutest aastatel 2024/2025. </t>
  </si>
  <si>
    <t>Meede panustab KHG vähenemisse kaudselt. Iga taastuvatest allikatest toodetud elektri MWh vähendab KHG heitkoguseid ligikaudu 1,2 t CO2 võrra.</t>
  </si>
  <si>
    <t>Elektrisüsteemide ühendatuse suurenemine, varustuskindluse suurenemine, taastuvenergia osakaalu suurenemine</t>
  </si>
  <si>
    <t>Taastuvenergia direktiiv</t>
  </si>
  <si>
    <t>X</t>
  </si>
  <si>
    <t>Taastuvelektri osakaalu suurendamine tootmises</t>
  </si>
  <si>
    <t xml:space="preserve">Meretuuleparkide rajamiseks peavad arendajad tegema olulises mahus kulutusi juba enne, kui on selge, kas piirkonnas tuuleparki rajada saab. Näiteks võib selguda, et nimetatud piirkond tuleb looduskaitse alla võtta. Kõrged riskid tõstavad ühiskonna jaoks taastuvelektri hinda ning heidutavad potentsiaalseid arendajaid. Võimalikuks lahenduseks on riigipoolsed tegevused meretuulepargi eelarendamiseks (näiteks vajalike planeerimismenetlustoimingute läbi viimine, elektrivõrguga liitumise rajamine). Eelkõige on sellist eelarendamist mõistlik riigi poolt kaaluda teiste riikidega ühisprojektides. </t>
  </si>
  <si>
    <t>Taastuvate energiaallikate osakaalu suurendamine elektrisektoris;  Tõhususe suurendamine energia- ja energia muundamise sektoris (energiavarustus)</t>
  </si>
  <si>
    <t>Väike saarte energiatootmine taastuvatest energiaallikatest:
2025 - 0.075 GWh</t>
  </si>
  <si>
    <t>Suurendada taastuvatest energiaallikatest toodetud energiat. Ligikaudu 2/3 kavandatava elektrivarustussüsteemi elektrist toodetakse taastuvatel energiaallikatel põhinevatel tootmisseadmetel. Süsteem peab olema täisautomaatne ja töötama ilma katkestusteta, ja seega kasutatakse ka akupangaga diiselgeneraatorit. Taastuvenergia süsteemi kasutuselevõtt vähendaks täna kasutatava diiselgeneraatori töötunde 60–70%, mis vähendab oluliselt CO2 heitkoguseid.  2022. aasta seisuga ei ole planeeritud minna üle 100% taastuvate energiaallikatele.</t>
  </si>
  <si>
    <t>0,01 kt CO2 ekv</t>
  </si>
  <si>
    <t>Directive 2018/2001 on the promotion of the use of energy from renewable sources, recast of the directive 2009/28/EC; Effort Sharing Regulation EU 2018/842 and implementing decision on ESR Annual Emission Allocations</t>
  </si>
  <si>
    <t>2021-2022</t>
  </si>
  <si>
    <t>Riigi Kaitseinvesteeringute Keskuse (RKIK)</t>
  </si>
  <si>
    <t xml:space="preserve">Oodatav mõju on esitatud aasta kohta perioodi 2021-2030 keskmisena. </t>
  </si>
  <si>
    <t xml:space="preserve">Taastuvate energiaallikate osakaalu suurendamine elektrisektoris </t>
  </si>
  <si>
    <t>Elektritoodang päikeseenergiast:
2025 - 250GWh
2030 - 650 GWh</t>
  </si>
  <si>
    <t xml:space="preserve">Investeeringud päikeseparkide ehitamiseks, et suurendada taastuvatest energiaallikatest toodetud elektrit. Investeeringutoetus on kaudne (toetused taastuvatest energiaallikatest elektri tootmiseks). Aasta 2023 seisuga on jooksev tootmispõhine toetusskeem &lt;50kW päikeseparkidele, kuhu sissepääs lõppes 2020. aastal. Toetust makstakse 12 aasta vältel alates tootmise algusest. </t>
  </si>
  <si>
    <t>216,34</t>
  </si>
  <si>
    <t>2019-2030</t>
  </si>
  <si>
    <t>Energiatõhususe suurendamine tööstusliku lõppkasutuse sektorites (energiatarbimine)</t>
  </si>
  <si>
    <t>Meetme energisääst 2030.aastaks 27.2 GWh</t>
  </si>
  <si>
    <t>Meetme eesmärk on suurendada ettevõtete energiasäästu ja ressursi tootlikkust säästlikumate tehnoloogiate ja lahenduste kasutuselevõtu kaudu, vähendades samal ajal mõju keskkonnale. Ressursi tootlikkus on materjalide kasutamise efektiivsuse näitaja, mis iseloomustab seda, kui palju lisandväärtust luuakse materjaliühiku kasutamisega. Seega on toetuse eesmärk nii energiasäästu suurendamine kui ka ressursside või materjalide (vesi, tooraine, küte, jäätmed jne) kasutamine. Tõhusam energiakasutus toob kaasa märkimisväärse rahalise kokkuhoiu ja vähenevad KHG heitkogused. Toetatakse energia- või ressursisäästulahenduse elluviimist energia- või ressursiauditi alusel.</t>
  </si>
  <si>
    <t>2,91 kt CO2 ekv</t>
  </si>
  <si>
    <t xml:space="preserve">Effort Sharing Regulation EU 2018/842 and implementing decision on ESR Annual Emission Allocations; Energy Efficiency Directive 2012/27/EU as amended by Directive 2018/2002
</t>
  </si>
  <si>
    <t>2017-2022</t>
  </si>
  <si>
    <t>Põllumajanduse Registrite ja Informatsiooni Amet</t>
  </si>
  <si>
    <t>Meetme eesmärk on toetada energia- ja ressursiauditi läbiviimist. Energia- ja ressursiauditiga määratakse kindlaks need investeeringud kalandus- ja vesiviljelustoodete töötlemises, mis aitavad säästa energiat või vähendada keskkonnamõju, sealhulgas investeeringud jäätmekäitlusesse. Meede suunab ettevõtteid üle minema säästlikumale mõtteviisile ja edendab kulutõhusaid meetmeid.</t>
  </si>
  <si>
    <t>Effort Sharing Regulation EU 2018/842 and implementing decision on ESR Annual Emission Allocations; Energy Efficiency Directive 2012/27/EU as amended by Directive 2018/2002</t>
  </si>
  <si>
    <t>Energiasääst:
Renoveerimise tulemusel - 2.45 GWh (2025)</t>
  </si>
  <si>
    <t>Meetme raames toetatakse väikeelamule kütteseadme soetamist ja paigaldamist. Tegevuse raames on planeeritud uuendada 1850 hoone küttesüsteeme. Kui eeldada, et tegemist on keskmiselt 150m2 hoonega, mille energiakulu on 16 MWh aastas ning tegemist on amortiseerunud kütteseadme uuendamisega, mistõttu kasutegur paraneb 5% võrra</t>
  </si>
  <si>
    <t>0,26 kt CO2 ekv</t>
  </si>
  <si>
    <t>Effort Sharing Regulation EU 2018/842 and implementing decision on ESR Annual Emission Allocations; Energy Efficiency Directive 2012/27/EU as amended by Directive 2018/2002; Directive 2016/2284 on the reduction of national emissions of certain atmospheric pollutants, amending Directive 2003/35/EC and repealing Directive 2001/81/EC</t>
  </si>
  <si>
    <t>2014-</t>
  </si>
  <si>
    <t>https://www.riigiteataja.ee/akt/114102016007?leiaKehtiv</t>
  </si>
  <si>
    <t>Meetme eesmärk on teadlikkuse tõstmine ja investeeringute toetamine energia- ja ressursitõhusatesse tööstusharudesse.</t>
  </si>
  <si>
    <t>Energia tarbimine</t>
  </si>
  <si>
    <t>2016-</t>
  </si>
  <si>
    <t>https://www.riigiteataja.ee/akt/101072016008?leiaKehtiv</t>
  </si>
  <si>
    <t>Teadlikkuse tõstmine ja investeeringute toetamine energia- ja ressursitõhususse tööstustes.</t>
  </si>
  <si>
    <t>2,03 kt CO2 ekv</t>
  </si>
  <si>
    <t xml:space="preserve">
Toetatakse biometaani kasutamist ühistranspordis struktuurivahendite 2021-27 perioodil “Rohelisem Eesti” poliitika eesmärgi raames, võttes asutusele CNG-ga töötavad bussid ja toetades CNG-tanklate ehitamist, mis soodustaks kodumaise biometaani kasutuselevõttu ja
tarbimist. Toetust antakse biometaanil töötavate busside kasutuselevõtuks eriti maapiirkondades. </t>
  </si>
  <si>
    <t>Enrgiavarustus</t>
  </si>
  <si>
    <t>European Structural and Investment Funds (Provisions on the European Regional Development Fund, the European Social Fund, the Cohesion Fund, the European Agricultural Fund for Rural Development and the European Maritime and Fisheries Fund under the Multiannual Financial Framework); Energy Efficiency Directive 2012/27/EU as amended by Directive 2018/2002</t>
  </si>
  <si>
    <t>2021-</t>
  </si>
  <si>
    <t xml:space="preserve">Toetuse eesmärk on pilootprojektide raames testida Eesti oludes vesiniku tervikahelaid vesiniku tootmisest lõpptarbimiseni. Rohelise vesiniku pilootprojektide elluviimine toetab REKK 2030 eesmärkide ning valdkondlike arengukavade ja arengudokumentides sätestatud eesmärkide saavutamist ning panustab nii EL kui Eesti pikaajaliste kliima- ja energiapoliitika eesmärkide saavutamisse. </t>
  </si>
  <si>
    <t>Energiavarustus</t>
  </si>
  <si>
    <t>2030-</t>
  </si>
  <si>
    <t>Elektrivõrgu tugevdamise programm taastuvenergia tootmisvõimekuse tõstmiseks ning kliimamuutustega kohanemiseks</t>
  </si>
  <si>
    <t>Meetme eesmärgiks on suurendada taastuvenergia tootmise võrku integreerimise võimekust. Tegevuste tulemusena suureneb võrgu läbilaskevõime, samuti ka vastupidavus kliimamuutusetele (tormikindlus). Toetust on antud Lääne-Eesti võrkude tugevdamiseks, mille tarbeks tööd käivad. </t>
  </si>
  <si>
    <t>2021-2027</t>
  </si>
  <si>
    <t>Meetme eesmärgiks on energia salvestuse kasutuselevõtu hoogustamine läbi investeeringutoetuse ning seeläbi suurendada taastuvenergia osatähtsust kaugküttesüsteemides ning vähendada fosiilkütuste kasutust. Väheneb fossiilenergia vajadus tipukoormuse katmiseks, sest kasutatakse taastuvenergiast toodetud salvestatud energiat. Samuti vähenevad kaod taastuvenergia tootmisel (nt suvel kaugküttevõrkudes) – st suureneb kaugküttesüsteemi energiatõhusus. Võimaldab ressursse kasutada suurema efektiivsusega ja madalama KHG heitega. Toetust jagame Taastamis- ja Taastumisfondi (RRF) vahenditest ning selle töötas välja Majandus- ja Kommunikatsiooniministeerium koos Keskkonnainvesteeringute Keskusega.</t>
  </si>
  <si>
    <t>Energiatarbimie</t>
  </si>
  <si>
    <t>2021-2026</t>
  </si>
  <si>
    <t>3.1.3.iv, 3.1.3-iv</t>
  </si>
  <si>
    <t>Nõudluse juhtimine/vähendamine (energiatarbimine)</t>
  </si>
  <si>
    <r>
      <rPr>
        <sz val="11"/>
        <color rgb="FF000000"/>
        <rFont val="Calibri"/>
      </rPr>
      <t xml:space="preserve">Energiamaksud (aktsiis ja käibemaks) järgmiselt:
- Elekter
- </t>
    </r>
    <r>
      <rPr>
        <sz val="11"/>
        <color rgb="FFFF0000"/>
        <rFont val="Calibri"/>
      </rPr>
      <t xml:space="preserve">Soojus
</t>
    </r>
    <r>
      <rPr>
        <sz val="11"/>
        <color rgb="FF000000"/>
        <rFont val="Calibri"/>
      </rPr>
      <t xml:space="preserve">- Maagaas
- Bensiin
- Diisel
- </t>
    </r>
    <r>
      <rPr>
        <sz val="11"/>
        <color rgb="FFFF0000"/>
        <rFont val="Calibri"/>
      </rPr>
      <t xml:space="preserve">Erimärgistatud </t>
    </r>
    <r>
      <rPr>
        <sz val="11"/>
        <color rgb="FF000000"/>
        <rFont val="Calibri"/>
      </rPr>
      <t xml:space="preserve">diisel
- Küttepuud
- </t>
    </r>
    <r>
      <rPr>
        <sz val="11"/>
        <color rgb="FFFF0000"/>
        <rFont val="Calibri"/>
      </rPr>
      <t xml:space="preserve">Puidujäägid
</t>
    </r>
    <r>
      <rPr>
        <sz val="11"/>
        <color rgb="FF000000"/>
        <rFont val="Calibri"/>
      </rPr>
      <t>- Taastuvenergia tasu
Tarbimismaksudena kajastatakse aktsiisi ja käibemaksu teatud kaubagruppidelt. Kuna aktsiis ja käibemaks on oma olemuselt tarbimismaksud, siis kandub selle maksustamise maksukoormus üle lõpptarbijale, kes maksab toote ostmisel hinnas sisalduva aktsiisi ja/või käibemaksu ( sel juhul elekter või teatud kütused). Aktsiisi ja/või käibemaksu mõju tõttu hindadele mõjutab see lõpptarbijate käitumist energiatõhusate tehnoloogiate suurema kasutamise ja/või ressursi säästlikuma kasutamise suunas.</t>
    </r>
  </si>
  <si>
    <t>Energiatõhusus</t>
  </si>
  <si>
    <t>Energiatarbimine</t>
  </si>
  <si>
    <t>Energy Efficiency Directive 2012/27/EU as amended by Directive 2018/2002</t>
  </si>
  <si>
    <t>Rahandusministeeriun (Vabariigi Valitsus)</t>
  </si>
  <si>
    <t>Alkoholi-, tubaka-, kütuse- ja elektriaktsiisi seadus–Riigi Teataja</t>
  </si>
  <si>
    <t>Madala süsinikusisaldusega kütused/elektriautod</t>
  </si>
  <si>
    <t>Saavutada 2020. aastaks 7,5% biokütuste osakaal transpordisektoris.</t>
  </si>
  <si>
    <t>Selle saavutamiseks kehtestati vedelkütuste segamisekohutus ning suurendatakse transpordisektoris biometaani kasutamise osakaalu.  Kütuse müüjal, kelle kohta on majandustegevuse registrisse kantud kütuse tarbimisse lubamise märge või kütuse maksuladustamise lõpetamise märge, ja kütuse impordi tegevusluba omaval isikul (edaspidi koos tarnija) peab tarbimisse lubatud bensiini, diislikütuse, biokütuse ja maanteetranspordis kasutusse antud elektrienergia koguenergias biokütuse või lõpptarbimisse antud biometaani või elektrienergia koguenergia osakaal kalendriaasta kaalutud keskmise väärtusena olema kalendriaasta lõpuks vähemalt 7.5%, millest minimaalselt 0.5% peab olema täiustatud generatsioon ja I generatsioon 4.5%.  Alates 2023 piiratakse I generatsiooni vedel biokütuste kasutamist (maksimaalselt 2.5% ja alates 2024 maksimaalselt 0.5%). Taastuvenergia kasutamises transpordis oleme saavutanud EL-is viienda koha. Järgmisena minnakse üle säästlikumatele taastuvkütustele (nn "II põlvkonna" biokütused) ning sellest tulenevalt biokütuse osakaal absoluutarvudes lähiaastatel veidi väheneb, kuid selle tulemusena kiirendame säästlikumate biokütuste kasutuselevõtt (nt kodumaine biometaan).</t>
  </si>
  <si>
    <t>Transport</t>
  </si>
  <si>
    <t>22,52 kt CO2 ekv</t>
  </si>
  <si>
    <t>Directive 2018/2001 on the promotion of the use of energy from renewable sources, recast of the directive 2009/28/EC; Effort Sharing Regulation EU 2018/842 and implementing decision on ESR Annual Emission Allocations; Directive on the deployment of alternative fuels infrastructure 2014/94/EU; Biofuels directive 2003/30/EC;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</si>
  <si>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2010-2025</t>
  </si>
  <si>
    <t>Sõidukite ökonoomsuse parandamine</t>
  </si>
  <si>
    <t>See meede hõlmab toetussüsteemi väljatöötamist energiasäästlikele autodele, hübriidbussidele, hübriidtrollidele, elektribussidele jne.</t>
  </si>
  <si>
    <t>Regulation 2019/631 setting CO2 emission performance standards for new passenger cars and for new light commercial vehicles, and repealing Regulations (EC) No 443/2009 and (EU) No 510/2011; 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</si>
  <si>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Meede löödud lahku 2ks alameetmeks TR2a-TR2b</t>
  </si>
  <si>
    <t>Sõidukite energiatõhususe suurendamine (transport)</t>
  </si>
  <si>
    <t xml:space="preserve">See meede hõlmab toetussüsteemi väljatöötamist taristule, et minna üle elektriautodele. Tegemist on toetava meetmega, et ehitataks välja erasõiduautode laadimistaristu (kortermajade ja eramute vahetus läheduses) ja elektriauto hinna võrdustumist bensiini/diiselautoga. See meede hõlmab elektriautodele ülemineku taristu tugisüsteemi väljatöötamist. Toetusskeemide kaudutoel on soetatud juba 275 elektrisõidukit ja üks meede on veel rakendusfaasis (KkHG sõidukitoetus).  </t>
  </si>
  <si>
    <t>33,59 kt CO2 ekv</t>
  </si>
  <si>
    <t xml:space="preserve">Varasemalt keskendus meede toetussüsteemi väljatöötamist energiasäästlikele autodele, hübriidbussidele, hübriidtrollidele, elektribussidele jne, alates 2023 kõiki sõidukit lahku löödud meetmetna. Oodatav mõju on esitatud aasta kohta perioodi 2021-2030 keskmisena. </t>
  </si>
  <si>
    <t>Meetme eesmärk on suurendada biometaani pakkumist turul, luues nõudlust taastuvatest energiaallikatest toodetud kütuste järele ja toetades tanklate ehitamist.
Meetme rakendumisel on eeldatud, et bussid lähevad üle täielikult elektrile 2045. aastaks ja nende varasemalt kasutatud biometaan leiab järk-järgult rakendust raskeveokites (LNG raskeveokid).</t>
  </si>
  <si>
    <t>Effort Sharing Regulation EU 2018/842 and implementing decision on ESR Annual Emission Allocations; Regulation (EU) 2019/1242 setting CO2 emission performance standards for new heavy-duty vehicles; Directive 2016/2284 on the reduction of national emissions of certain atmospheric pollutants, amending Directive 2003/35/EC and repealing Directive 2001/81/EC</t>
  </si>
  <si>
    <t>2036-</t>
  </si>
  <si>
    <t>Sõidukite kütusekulu vähendamine läbi säästliku sõiduviisi juurutamise</t>
  </si>
  <si>
    <t>Säästlik sõiduviis (eco-driving) aitab säästa kütust, vähendada mürataset, heitgaase, õnnetusi ning kulutusi sõidukite remondile. Paljudes riikides kasutatakse säästliku sõiduviisi koolitusi liiklusohutuse programmides, sest see vähendab liiklusõnnetusi.</t>
  </si>
  <si>
    <t>14,78 kt CO2 ekv</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</si>
  <si>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</si>
  <si>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2002-</t>
  </si>
  <si>
    <t>Oodatav mõju on esitatud aasta kohta perioodi 2021-2030 keskmisena.</t>
  </si>
  <si>
    <t>Ruumilised ja maakasutuslikud meetmed linnades transpordi energiasäästu suurendamiseks ja transpordisüsteemi tõhustamiseks</t>
  </si>
  <si>
    <t>Nihe ühistranspordi ja mootorita transpordivahendite kasutamise kasvu suunas; nõudluse ohje/vähendamine; transpordi infrastruktuuri tõhustamine;</t>
  </si>
  <si>
    <t>Tegemist on meetmete kompleksiga: 
(1) Maakasutuse suunamine valglinnastumise ja autost sõltuvuse vähendamiseks (sundliikumine); 
(2) Linnatänavate ümberkorraldamine ühistranspordi ja kergliikluse edendamiseks (sh Kergliiklusteede ehitus ja hooldus); 
(3) Linnade ja ettevõtete liikuvuskorralduse arendamine.
Meede eeldab tugevamat regionaaltasandi ruumilist planeerimist, sest meetme tegevused väljuvad ühe omavalitsuse piiridest. (See meede hõlmab telekommunikatsiooni arendamist ja lühiajaliste autorendisüsteemide väljatöötamist. Meetme eesmärk on leevendada tipptundide transpordikoormust.)</t>
  </si>
  <si>
    <t>Meede löödud lahku 2ks alameetmeks TR4a-TR4b</t>
  </si>
  <si>
    <t>Maakasutuse suunamine valglinnastumise ja autost sõltuvuse vähendamiseks (sundliikumine). Meede hõlmab telekommunikatsiooni arendamist ja ka lühiajaliste rendiautode väljatöötamist. Meede eeldab tugevamat regionaaltasandi ruumilist planeerimist, sest meetme tegevused väljuvad ühe omavalitsuse piiridest. (See meede hõlmab telekommunikatsiooni arendamist ja lühiajaliste autorendisüsteemide väljatöötamist. Meetme eesmärk on leevendada tipptundide transpordikoormust.)</t>
  </si>
  <si>
    <t>5,57 kt CO2 ekv</t>
  </si>
  <si>
    <t xml:space="preserve">Varasemalt meetme TR4 1 element.  Oodatav mõju on esitatud aasta kohta perioodi 2021-2030 keskmisena. </t>
  </si>
  <si>
    <t>Linnatänavate ümberkorraldamine ühistranspordi ja kergliikluse edendamiseks (sh Kergliiklusteede ehitus ja hooldus). Meede hõlmab parkimispoliitika ajakohastamist linnades, maakasutuse kavandamist eraautode kasutamise vähendamiseks, linnade tänavate ümberkorraldamist jne. Meede eeldab tugevamat regionaaltasandi ruumilist planeerimist, sest meetme tegevused väljuvad ühe omavalitsuse piiridest. (See meede hõlmab telekommunikatsiooni arendamist ja lühiajaliste autorendisüsteemide väljatöötamist. Meetme eesmärk on leevendada tipptundide transpordikoormust.)</t>
  </si>
  <si>
    <t xml:space="preserve">Varasemalt meetme TR4 1 element. Oodatav mõju on esitatud aasta kohta perioodi 2021-2030 keskmisena. </t>
  </si>
  <si>
    <t>Käitumise muutmine; transpordi infrastruktuuri parandamine</t>
  </si>
  <si>
    <t>Mugava ja kaasaegse ühistranspordi arendamine, piletisüsteemide ja uute teenuste arendamine – meede hõlmab ühistranspordi kättesaadavuse parandamist, piletisüsteemide ja uute teenuste arendamist. Meede eeldab tugevamat regionaaltasandi ruumilist planeerimist, sest meetme tegevused väljuvad ühe omavalitsuse piiridest.</t>
  </si>
  <si>
    <t xml:space="preserve">https://www.mkm.ee/sites/default/files/180917_energiatohusus_2030_aruanne.pdf; 
https://www.mkm.ee/media/143/download
</t>
  </si>
  <si>
    <t xml:space="preserve">Raskeveokite ajapõhine teekasutustasu </t>
  </si>
  <si>
    <t>Nõudluse juhtimine/vähendamine; käitumise muutmine</t>
  </si>
  <si>
    <t>Meede hõlmab teekasutustasu kehtestamist aja, asukoha, keskkonnaaspektide jms alusel. 2017. aasta juunis kiitis Riigikogu heaks teekasutustasu sõidukitele, mille täismass ületab 3500 kg (raskeveokid).</t>
  </si>
  <si>
    <t>2,0 kt CO2 ekv</t>
  </si>
  <si>
    <t>Effort Sharing Regulation EU 2018/842 and implementing decision on ESR Annual Emission Allocations; Eurovignette Directive on road infrastructure charging 2011/76/EU;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 Energy Efficiency Directive 2012/27/EU as amended by Directive 2018/2002</t>
  </si>
  <si>
    <t>Nullheitega sõidukite ostutoetus</t>
  </si>
  <si>
    <t>Elektriline maanteetransport (transport)</t>
  </si>
  <si>
    <t xml:space="preserve">Toetust antakse uute, nii müügilepinguga omandatud kui ka liisingulepinguga kasutusse võetud täiselektriliste (sh vesiniku kütuse elemendiga) sõiduautode ja väikekaubikute (M1 ja N1 kategooria) ning elektriliste kastirataste ostmiseks. </t>
  </si>
  <si>
    <t>32,94 kt CO2 ekv</t>
  </si>
  <si>
    <t>Effort Sharing Regulation EU 2018/842 and implementing decision on ESR Annual Emission Allocations; Directive on the deployment of alternative fuels infrastructure 2014/94/EU; Directive on the Promotion of Clean and Energy Efficient Road Transport Vehicles 2009/33/EC;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</si>
  <si>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2023-2033</t>
  </si>
  <si>
    <t>https://www.riigiteataja.ee/akt/103022023055</t>
  </si>
  <si>
    <t xml:space="preserve">Uuendatud rakendamise periood, varasemalt planeeritud meede (WAM) nüüd rakendamisel meede (WEM). Oodatav mõju on esitatud aasta kohta perioodi 2021-2030 keskmisena. </t>
  </si>
  <si>
    <t xml:space="preserve">Meede hõlmab täiendavaid tegevusi säästliku autojuhtimise propageerimisel.  See tähendab, et on kavandatud lisaressursse täiendavate energiatõhususe ja täiendavate KHG heitkoguste säästmise saavutamiseks. Kuna see on kavandatud meede, pole see veel selge, millal seda rakendatakse.
</t>
  </si>
  <si>
    <t>4,46 kt CO2 ekv</t>
  </si>
  <si>
    <t>Effort Sharing Regulation EU 2018/842 and implementing decision on ESR Annual Emission Allocations; Directive 2016/2284 on the reduction of national emissions of certain atmospheric pollutants, amending Directive 2003/35/EC and repealing Directive 2001/81/EC</t>
  </si>
  <si>
    <t>Täiendavad ruumilised ja maakasutuslikud meetmed linnades transpordi energiasäästu suurendamiseks ja transpordisüsteemi tõhustamiseks</t>
  </si>
  <si>
    <t>Nihe ühistranspordi ja mootorita transpordivahendite kasutamise kasvu suunas; nõudluse ohje/vähendamine; transpordi infrastruktuuri tõhustamine</t>
  </si>
  <si>
    <t>See meede koosneb kolmest alameetmest: 
1) liiklussüsteemi täiustamine - meede hõlmab parkimispoliitika ajakohastamist linnades, maakasutuse kavandamist eraautode kasutamise vähendamiseks, linnade tänavate ümberkorraldamist jne; 
2) transpordis isikliku sõidukiga sundliikumise vähendamine - meede hõlmab telekommunikatsiooni arendamist ja ka lühiajaliste rendiautode väljatöötamist;
3) Mugava ja kaasaegse ühistranspordi arendamine, piletisüsteemide ja uute teenuste arendamine – meede hõlmab ühistranspordi kättesaadavuse parandamist, piletisüsteemide ja uute teenuste arendamist.</t>
  </si>
  <si>
    <t>8,92 kt CO2 ekv</t>
  </si>
  <si>
    <t>Hõlmab täiendavalt ühe Eesti mandriosa ja saarte vahel liikleva parvlaeva üleviimist elektrile</t>
  </si>
  <si>
    <t xml:space="preserve">Effort Sharing Regulation EU 2018/842 and implementing decision on ESR Annual Emission Allocations; Directive 2016/2284 on the reduction of national emissions of certain atmospheric pollutants, amending Directive 2003/35/EC and repealing Directive 2001/81/EC
</t>
  </si>
  <si>
    <t>Raskeveokite läbisõidupõhine teekasutustasu kehtestamine</t>
  </si>
  <si>
    <t>Meede hõlmab raskeveokite teekasutustasude süsteemi, mis põhineb läbisõidul. Eesmärgiks on sõidukilomeetri maksustamine, mida eristatakse vastavalt veoki kaalule, telgede arvule ja EURO klassile.</t>
  </si>
  <si>
    <t>0,6 kt CO2 ekv</t>
  </si>
  <si>
    <t>Effort Sharing Regulation EU 2018/842 and implementing decision on ESR Annual Emission Allocations; Eurovignette Directive on road infrastructure charging 2011/76/EU; Directive 2016/2284 on the reduction of national emissions of certain atmospheric pollutants, amending Directive 2003/35/EC and repealing Directive 2001/81/EC</t>
  </si>
  <si>
    <t>Sõidukite ökonoomsuse parandamine; käitumise muutmine;</t>
  </si>
  <si>
    <t>Meetmega võetakse kasutusele parema veeretakistusega rehvid ning parandatakse sõidukite aerodünaamikat. Rehvide ja rehvirõhu kontrollimise olulisuse rõhutamiseks täiendatakse veokijuhtide koolitusmaterjale.</t>
  </si>
  <si>
    <t>5,26 kt CO2 ekv</t>
  </si>
  <si>
    <t xml:space="preserve"> Oodatav mõju on esitatud aasta kohta perioodi 2021-2030 keskmisena. </t>
  </si>
  <si>
    <t>Raudteeinfrastruktuuri arendamine (sh Rail Balticu ehitus)</t>
  </si>
  <si>
    <t>Nihe ühistranspordi ja mootorita transpordivahendite kasutamise kasvu
suunas; nõudluse juhtimine/vähendamine</t>
  </si>
  <si>
    <t xml:space="preserve">See meede hõlmab Rail Balticu arendamist ja Tallinn-Narva ja Tapa-Tartu liinidel kiiruse suurendamist kiiruseni 160 km/h. </t>
  </si>
  <si>
    <t>6,23 kt CO2 ekv</t>
  </si>
  <si>
    <t>Effort Sharing Regulation EU 2018/842 and implementing decision on ESR Annual Emission Allocations; Directive 2016/2284 on the reduction of national emissions of certain atmospheric pollutants, amending Directive 2003/35/EC and repealing Directive 2001/81/EC; Directive 2018/2001 on the promotion of the use of energy from renewable sources, recast of the directive 2009/28/EC</t>
  </si>
  <si>
    <t>2021-2030</t>
  </si>
  <si>
    <t>Oodatav mõju on esitatud aasta kohta perioodi 2021-2030 keskmisena. Meede lisatud WEM stsenaariumi prognoosidesse (varasemalt WAM)</t>
  </si>
  <si>
    <t>Nihe ühistranspordi ja mootorita transpordivahendite kasutamise kasvu
suunas; käitumise muutmine; transpordi infrastruktuuri parandamine</t>
  </si>
  <si>
    <t xml:space="preserve">Raudtee elektrifitseerimisega võetakse eesmärgiks arendada keskkonnasäästlikku transpordi-viisi, tõstes samal ajal raudteeveo konkurentsivõimet, suunates täiendavalt osa kaupa maanteelt raudteele. Muutes raudteel kaubavedamine atraktiivsemaks ja vähendades vedajate tegevuskulusid, saame kokkuvõttes ohutuma ning keskkonnasõbralikuma keskkonna. </t>
  </si>
  <si>
    <t>8,83 kt CO2 ekv</t>
  </si>
  <si>
    <t>Effort Sharing Regulation EU 2018/842 and implementing decision on ESR Annual Emission Allocations; Directive on the deployment of alternative fuels infrastructure 2014/94/EU; Directive 2016/2284 on the reduction of national emissions of certain atmospheric pollutants, amending Directive 2003/35/EC and repealing Directive 2001/81/EC; Directive 2018/2001 on the promotion of the use of energy from renewable sources, recast of the directive 2009/28/EC</t>
  </si>
  <si>
    <t>Siseriikliku parvlaeva muutmine kliimanneutraalseks</t>
  </si>
  <si>
    <t>Sõidukite ökonoomsuse parandamine; transpordi infrastruktuuri parandamine</t>
  </si>
  <si>
    <t>Üks Saaremaa mandri vaheline parvlaev töötab elektril.</t>
  </si>
  <si>
    <t>1,79 kt CO2 ekv</t>
  </si>
  <si>
    <t>2027-</t>
  </si>
  <si>
    <t xml:space="preserve"> 6,5 ktoe biometaani kasutus bussides</t>
  </si>
  <si>
    <t xml:space="preserve">Toetuse eesmärk on suurendada biometaani pakkumist turul, tekitades nõudlust taastuvatest energiaallikatest toodetud kütuste järele ja toetades tanklate rajamist. Toetuse tulemusena kasutatakse hetkel bussides 7,35 ktoe biometaani. </t>
  </si>
  <si>
    <t>50,41 kt CO2 ekv</t>
  </si>
  <si>
    <t>2015-2050</t>
  </si>
  <si>
    <t>Elektri sõidukite hulk:
Bussid - 100% (2050)</t>
  </si>
  <si>
    <t xml:space="preserve">See meede hõlmab toetussüsteemi väljatöötamist taristule, et minna üle elektribussidele (arvestatud ka trollide kasutust). Elektribusside piloot on käimas ning 15 elektribussi hange ja 17 laadimisjaama ehitamine on pooleli. </t>
  </si>
  <si>
    <t>12,37 kt CO2 ekv</t>
  </si>
  <si>
    <t>2020-2050</t>
  </si>
  <si>
    <t>Keskkonnasõbralike ja energiatõhusate maanteetranspordivahendite edendamine avalikus sektoris. Valitsus peab keskkonnasõbralike sõidukite direktiivis 2009/33/EÜ sätestatud süsteemi rakendama 24 kuu jooksul, s.o alates augustist 2021.</t>
  </si>
  <si>
    <t>12,01 kt CO2 ekv</t>
  </si>
  <si>
    <t xml:space="preserve">Nihe ühistranspordi ja mootorita transpordivahendite kasutamise kasvu suunas; transpordi infrastruktuuri parandamine; </t>
  </si>
  <si>
    <t>Uute mugavate reisirongide soetamine (6+10 rongi)</t>
  </si>
  <si>
    <t>2020-2030</t>
  </si>
  <si>
    <t>Projekt, mis käsitleb kogu vesiniku kasutuse ahelat, s.o alates tootmisest, transpordist, ladustamisest kuni ühistranspordis tarbimiseni välja (nt vesinikutaksod).</t>
  </si>
  <si>
    <t>0,30 kt CO2 ekv</t>
  </si>
  <si>
    <t>Effort Sharing Regulation EU 2018/842 and implementing decision on ESR Annual Emission Allocations</t>
  </si>
  <si>
    <t>2021-2024</t>
  </si>
  <si>
    <t>Tallinna uued trammiliinid</t>
  </si>
  <si>
    <t>Nihe ühistranspordi ja mootorita transpordivahendite kasutamise kasvu suunas</t>
  </si>
  <si>
    <t>Vanasadama trammiliini rajamine ja trammiliini pikendamine Ülemiste ühisterminalis.</t>
  </si>
  <si>
    <t>0,11 kt CO2 ekv</t>
  </si>
  <si>
    <t>2021-2025</t>
  </si>
  <si>
    <t>Avaliku sektori ja ärihoonete rekonstrueerimine</t>
  </si>
  <si>
    <t>Ehitiste tõhususe suurendamine; teenuste/tertsiaarse sektori tõhustamine; nõudluse juhtimine/vähendamine</t>
  </si>
  <si>
    <t xml:space="preserve">Grupimeede, mis koosneb järgmistest üksikmeetmetest: 
1) Kohalike omavalitsuste hoonete rekonstrueerimine 
2) Keskvalitsuse hoonete rekonstrueerimine 
3) Põhikoolivõrgu korrastamine 
4) Gümnaasiumivõrgu korrastamine 
5) Erihoolekandeasutuste reorganiseerimine 
6) Institutsionaalne arendusprogramm teadus- ja arendusasutustele ja kõrgkoolidele 
7) Tervisekeskuste kaasajastamine 
8) Uue lapsehoiu ja alushariduse infrastruktuuri loomine 
9) Lasteaiahoonetes energiatõhususe ja taastuvenergia kasutuse edendamine </t>
  </si>
  <si>
    <t>Energy efficiency; decarbonisation</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</si>
  <si>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</si>
  <si>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KredEx, Environmental Investment Centre (KIK), State Shared Service Centre (RTK), (companies)</t>
  </si>
  <si>
    <t>Meede löödud lahku 9ks alameetmeks HF1a-HF1i</t>
  </si>
  <si>
    <t>Kohalike omavalitsuste hoonete renoveerimine</t>
  </si>
  <si>
    <t>Meetme eesmärk on tõsta avalike hoonete energiatõhusust, vähendada kasvuhoonegaaside heitkoguseid, toetada taastuvenergia kasutamist ja vähendada üldisi küttekulusid.</t>
  </si>
  <si>
    <t>Riigi Tugiteenuste Keskus (RTK)</t>
  </si>
  <si>
    <t xml:space="preserve">Varasema meetme HF1 üks osa. </t>
  </si>
  <si>
    <t>Meetme eesmärk on parendada keskvalitsuse sektori hoonete energiatõhusust, vähendada kasvuhoonegaaside heidet, toetada taastuvenergia kasutamist ning vähendada üldisi küttekulusid.</t>
  </si>
  <si>
    <t xml:space="preserve">Põhikoolivõrgu korrastamine </t>
  </si>
  <si>
    <t>Meetme eesmärk on toetada uute koolide ehitamist vanade asemele või vanade koolihoonete täielikku renoveerimist.</t>
  </si>
  <si>
    <t>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t>
  </si>
  <si>
    <t>Varasema meetme HF1 üks osa.</t>
  </si>
  <si>
    <t>Meetme eesmärk on toetada uute gümnaasiumite ehitamist vanade asemele või vanade gümnaasiumihoonete täielikku renoveerimist.</t>
  </si>
  <si>
    <t>Meetme eesmärk on toetada uute hoolekandeasutuste ehitamist vanade asemele või vanade hoolekandeasutuse hoonete täielikku renoveerimist.</t>
  </si>
  <si>
    <t>Meetme eesmärk on toetada teadus- ja arendusasutuste ning koolide uute hoonete ehitamist ja ümberehitamist.</t>
  </si>
  <si>
    <t>Varasema meetme HF1 üks osa</t>
  </si>
  <si>
    <t>Rekonstrueerida  ~48 500m2</t>
  </si>
  <si>
    <t>Meetme eesmärk on toetada uute tervisekeskuste ehitamist vanade asemele või vanade tervisekeskuste täielikku renoveerimist.</t>
  </si>
  <si>
    <t>Meetme eesmärk on toetada lasteasutuste hoonete renoveerimist.</t>
  </si>
  <si>
    <t>Ehitiste tõhususe suurendamine, nõudluse juhtimine/vähendamine</t>
  </si>
  <si>
    <t>Meetme eesmärk on suurendada korterelamute energiatõhusust ja parandada nende sisekliimat. Kõiki investeeringuid arvesse võttes on eesmärk rekonstrueerida hinnanguliselt 3,2 miljonit m2 netopinna suuruses korterelamuid.</t>
  </si>
  <si>
    <t>2015-2027</t>
  </si>
  <si>
    <t>KredEx</t>
  </si>
  <si>
    <t xml:space="preserve">Varasema meetme HF2 üks osa. </t>
  </si>
  <si>
    <t>Meetme eesmärk on toetada väikeelamute täielikku rekonstrueerimist ja vähendada väikeelamute energiatarbimist. Eesmärk on rekonstrueerida 80 väikeelamut. Väikeelamutesse tehtavate investeeringutega toetatakse hinnanguliselt 13 000 m2 netopinna energiatõhusaks muutmist ja rekonstrueerimist</t>
  </si>
  <si>
    <t>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 Energy Efficiency Directive 2012/27/EU as amended by Directive 2018/2002; Recast of the Energy Performance of Buildings Directive (Directive 2010/31/EU) and amended by the Directive 2018/844 </t>
  </si>
  <si>
    <t>Ehitiste tõhususe suurendamine; energia tarbimise nõudluse juhtimine/vähendamine</t>
  </si>
  <si>
    <t>Rekonstrueerida~17 million m2</t>
  </si>
  <si>
    <t>Meetme eesmärk on toetada mitteeluhoonete täielikku rekonstrueerimist aastaks 2050.</t>
  </si>
  <si>
    <t>Regulation (EU) 2018/1999 on the Governance of the Energy Union and Climate Action; Effort Sharing Regulation EU 2018/842 and implementing decision on ESR Annual Emission Allocations; Effort Sharing Decision 406/2009/EC, ESD Annual Emission Allocation (AEA) Decision 2013/634/EU and Commission Decision (EU) 2017/1471 amending Decision 2013/162/EU; Energy Efficiency Directive 2012/27/EU as amended by Directive 2018/2002; Recast of the Energy Performance of Buildings Directive (Directive 2010/31/EU) and amended by the Directive 2018/844 </t>
  </si>
  <si>
    <t>https://www.mkm.ee/media/155/download</t>
  </si>
  <si>
    <t>Nõudluse juhtimine/vähendamine</t>
  </si>
  <si>
    <t>Programmi eesmärk on tänavavalgustuse infrastruktuuri renoveerimise teel vähendada tänavavalgustuse elektrienergia kasutust.</t>
  </si>
  <si>
    <t>52,01 kt CO2 ekv</t>
  </si>
  <si>
    <t>Energy Efficiency Directive 2012/27/EU as amended by Directive 2018/2002; Effort Sharing Decision 406/2009/EC, ESD Annual Emission Allocation (AEA) Decision 2013/634/EU and Commission Decision (EU) 2017/1471 amending Decision 2013/162/EU; Effort Sharing Regulation EU 2018/842 and implementing decision on ESR Annual Emission Allocations</t>
  </si>
  <si>
    <t>2007-2024</t>
  </si>
  <si>
    <t>Rekonstrueerida~4 million m2</t>
  </si>
  <si>
    <t>Meetme eesmärk on toetada kohalike omavalitsuste hoonete täielikku rekonstrueerimist aastaks 2050</t>
  </si>
  <si>
    <t>Regulation (EU) 2018/1999 on the Governance of the Energy Union and Climate Action; Effort Sharing Regulation EU 2018/842 and implementing decision on ESR Annual Emission Allocations;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 Energy Efficiency Directive 2012/27/EU as amended by Directive 2018/2002; Recast of the Energy Performance of Buildings Directive (Directive 2010/31/EU) and amended by the Directive 2018/844 </t>
  </si>
  <si>
    <t>Varasema meetme HF5 üks osa</t>
  </si>
  <si>
    <t>Rekonstrueerida 0.9 million m2</t>
  </si>
  <si>
    <t>Meetme eesmärk on toetada keskvalitsuse hoonete täielikku rekonstrueerimist aastaks 2050.</t>
  </si>
  <si>
    <t xml:space="preserve">Täiendav eramute rekonstrueerimise toetamine
</t>
  </si>
  <si>
    <t>Reskonstrueerida~14 million m2</t>
  </si>
  <si>
    <t>Meetme eesmärk on täiendavalt toetada väikeelamute täielikku rekonstrueerimist aastaks 2050.</t>
  </si>
  <si>
    <t>Varasema meetme HF6 üks osa</t>
  </si>
  <si>
    <t>Rekonstrueerida~ 18 million m2</t>
  </si>
  <si>
    <t>Meetme eesmärk on täiendavalt toetada korterelamute täielikku rekonstrueerimist aastaks 2050</t>
  </si>
  <si>
    <t>Elaumuinvesteeringute fond võimaldab tagada stabiilset rahastamist (laenud, laenutagatised) piirkondades, kus kinnisvara väärtus on madal ja elanike võimalused turutingimustel rekonstrueerimist teostada on piiratud. Fond koondab vahendeid avalikust sektorist, sealhulgas Euroopa Liidu struktuurifondidest, ja erasektorist.</t>
  </si>
  <si>
    <t>Põllumaal väetise/sõnniku kasutamise vähendamine; tõhusam kariloomade majandamine; rohumaade majandamist tõhustavad
tegevused</t>
  </si>
  <si>
    <t>Meetme eesmärgid on mahepõllumajanduse konkurentsivõimelisuse toetamine ja suurendamine, bioloogilise ja maastiku mitmekesisuse suurendamine ning mulla viljakuse ja vee kvaliteedi säilitamine ning parandamine.  Meede aitab vähendada kasvuhoonegaaside heitkoguseid, kasutades mineraalväetiste asemel orgaanilisi väetisi (KHG heide on ühe hektari kohta madalam kui tavapärasel tootmisel).</t>
  </si>
  <si>
    <t>Agriculture</t>
  </si>
  <si>
    <t>N2O; CO2; CH4</t>
  </si>
  <si>
    <t>Common Agricultural Policy, and its delegated and implementing acts;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</si>
  <si>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2015-2023</t>
  </si>
  <si>
    <t>Põllumajanduses keskkonnahoidlike majandamismeetodite juurutamise ja pideva kasutamise propageerimine; Põllumajanduslikust tootmisest tingitud vee lämmastikuga saastumise vältimine ja vähendamine; turvasmuldade parem majandamine; põllumaal väetise/sõnniku kasutamise vähendamine; tõhusam kariloomade majandamine; põllumaa majandamist tõhustavad tegevused</t>
  </si>
  <si>
    <t xml:space="preserve">Selle meetme alla kuuluvad järgmised alameetmed: 
1) Piirkondlik veekaitse toetus: Meetme eesmärgiks on säilitada vee kvaliteeti, vähendades põllumajandusliku mulla leostumist.
2) Piirkondlik mullakaitse toetus: Toetuse üldeesmärgiks on tagada erodeeritud ja turvasmuldade jätkusuutlik kasutamine ning muldade degradatsiooni minimeerimine, spetsiifilisteks eesmärkideks on kasvuhoonegaaside emissiooni piiramine, mullaerosiooni (sh deflatsiooni) piiramine, toitainete leostumise vähendamine ning mulla orgaanilise aine sisalduse säilitamine ja suurendamine.
3) Keskkonnasõbraliku aianduse toetus: Meetme eesmärk on edendada aianduses keskkonnasõbralike tavade kasutamist. Üks konkreetsemaid eesmärke on leostumise vähendamine.
4) Kohalikku sorti taimede kasvatamise toetus: Meede aitab säilitada kohalikesse tingimustesse paremini sobivaid (piirkonnas levivate haiguste ja kliimatingimuste suhtes vastupidavamaid) põllukultuurisorte ja loob seeläbi head eeltingimused uute sortide aretamiseks ning toetab mahepõllumajandust.
5) Poolloodusliku koosluse hooldamise toetus: Meetme üldeesmärgid on:
- poollooduslike elupaikade hooldamise kvaliteedi tõstmine samal ajal suurendades kariloomade hooldatavate poollooduslike elupaikade osakaalu;
- säilitada ja suurendada bioloogilist ja maastiku mitmekesisust;
- suurendada hooldatavate maade ulatust; ja
-  parandada poollooduslike elupaikadega seotud liikide olukorda.
 6) Ohustatud tõugu looma pidamise toetus
</t>
  </si>
  <si>
    <t>Agriculture; LULUCF</t>
  </si>
  <si>
    <t>CH4; CO2; N2O</t>
  </si>
  <si>
    <t>2015-2024</t>
  </si>
  <si>
    <t>Rakendamise lõppu pikendatud kuni 2024. Üks alameede lõppenud.</t>
  </si>
  <si>
    <t>Põllumajandustootjate materiaalsed ja immateriaalsed investeeringud (KK1):</t>
  </si>
  <si>
    <t>Tõhusam kariloomade majandamine</t>
  </si>
  <si>
    <t xml:space="preserve">Sekkumise eesmärk on läbi materiaalsete investeeringute, millega võivad kaasneda ka immateriaalsed investeeringud, soodustada põllumajandustootmises ressursitõhusust, vältida jäätmete ja heitmete teket, vähendada tootmisest tulenevat keskkonnamõju ja kasvuhoonegaaside heidet ning suurendada loomade heaolu ja bioohutust.
Investeeringud
...sh investeeringud põllumajandusettevõtte keskkonnasõbralike taastuvenergia-lahenduste rajamiseks, mille tootmisvõimsus ei ületa toetuse saaja aastast omatarbimist ning  energia kokkuhoiuks;
... sh  täppisväetamise sensorsüsteemide ostmine;
... sh  keskkonnasäästlike jahutusseadmete soetamine või jahutusseadmete väljavahetamine keskkonnasäästlikumate vastu;
... sh  sõnniku- ja silohoidlate ehitamine, sõnnikuhoidla katmine ning sügavallapanuga lautade lekkekindla aluspinna rajamine; 
... sh   investeeringud sõnniku sisestuslaotuse seadmetesse; 
... sh ammoniaaki püüdvate filtrite ostmine
</t>
  </si>
  <si>
    <t>Agriculture; Energiatarbimine</t>
  </si>
  <si>
    <t>N2O; CH4;</t>
  </si>
  <si>
    <t>Common Agricultural Policy, and its delegated and implementing acts</t>
  </si>
  <si>
    <t>2024-2027</t>
  </si>
  <si>
    <t>Maaeluministeerium (Vabariigi Valitsus)</t>
  </si>
  <si>
    <t>https://www.agri.ee/euroopa-liidu-uhise-pollumajanduspoliitika-strateegiakava-2023-2027</t>
  </si>
  <si>
    <t xml:space="preserve">Arendada ja täiendada põllumajandussektori ettevõtjate ja nende töötajate teadmisi, et edendada biomajandust ja kohandada uusi väljakutseid ressursside säästvaks kasutamiseks </t>
  </si>
  <si>
    <t>Meetme eesmärgiks on põllumajandus-, toidu- ja metsandussektori ettevõtjate ning nende töötajate arendamine. Uute teadmiste leviku soodustamisega aidatakse kaasa biomajanduse arengule ja kohanemisele uute väljakutsetega ressursside säästlikuks kasutamiseks. Meetmega soovitakse edendada koolituste/esitluste ja teadlikkuse tõstmise tegevuste korraldamist ning töötubade või ettevõtete külastuste korraldamist ning pikaajalisi programme.</t>
  </si>
  <si>
    <t>CH4; N2O; CO2</t>
  </si>
  <si>
    <t>Effort Sharing Regulation EU 2018/842 and implementing decision on ESR Annual Emission Allocations; Common Agricultural Policy, and its delegated and implementing acts; Effort Sharing Decision 406/2009/EC, ESD Annual Emission Allocation (AEA) Decision 2013/634/EU and Commission Decision (EU) 2017/1471 amending Decision 2013/162/EU;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</si>
  <si>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2015-2025</t>
  </si>
  <si>
    <t xml:space="preserve">Parandada põllumajandusettevõtete või -ettevõtjate säästvat majandamist </t>
  </si>
  <si>
    <t xml:space="preserve">Meetme üldeesmärgiks on aidata põllumajandusega tegelevatele isikutele kvaliteetse nõustamisteenuse pakkumisega kaasa nende majapidamiste või ettevõtete jätkusuutlikule majandamisele või tulemuslikkuse tõhustamisele. Täpsemateks eesmärkideks on nõustamisteenuse kättesaadavuse tagamine riigile olulistes valdkondades ning erialase nõustamise aktiivsem kasutamine, üle-eestiliselt ühtse nõustamissüsteemi väljaarendamine ning konsulentide koolitamine, et tagada nende asja- ja ajakohased teadmised ning parandada nõustamisteenuste kvaliteeti. </t>
  </si>
  <si>
    <t>Kliima- ja keskkonnakava: keskkonnasõbralik majandamine (ÖK1)</t>
  </si>
  <si>
    <t>Keskkonnasõbraliku majandamise toetus on laiapõhjaline sekkumine, millega toetatakse praktikaid, mis aitavad vähendada survet pinna- ja põhjaveele ning inimese tervisele ning toetavad elurikkuse säilimist ja suurenemist. Sekkumine koosneb põhitegevuse nõuetepaketist ja sellele lisaks valitavatest lisategevustest.Toetuse eesmärgiks on soodustada keskkonnasõbralike majandamisviiside kasutuselevõttu ja jätkuvat kasutamist põllumajanduses, et kaitsta mulda ja vett ning parandada nende seisundit, samuti suurendada elurikkust ja maastikulist mitmekesisust ning tõsta põllumajandustootjate keskkonnateadlikkust.Valitavad lisatoetused vahekultuuride kasvatamise eest  ja happeliste muldade lupjamiseks aitavad säilitada mulla süsinikuvaru. 
PM - Sekkumise praktikad, nagu vahekultuuride kasvatamine, panustavad ka süsiniku säilitamisele mullas, mis on seotud EE4 nimetatud vajadusega suurendada süsiniku sidumist muldades ja kaitsta muldade orgaanilise süsiniku varusid ning soodustada kasvuhoonegaaside heidet vähendavate kultuuride kasvatamist ja maaharimispraktikate viljelemist. Sekkumine on seotud ka EE9 nimetatud vajadusega vähendada pestitsiidide kasutamist.</t>
  </si>
  <si>
    <t>2023-2027</t>
  </si>
  <si>
    <t>Kliima- ja keskkonnakava: mahepõllumajanduse ökokava (ÖK2)</t>
  </si>
  <si>
    <t xml:space="preserve">
Toetust antakse mahepõllumajandusele üleminekut alustavatele ja mahepõllumajandusega tegelevatele ettevõtjatele ning toetuse maksmise aluseks on nende mahepõllumajanduslikus kasutuses oleva põllumajandusmaa pind.</t>
  </si>
  <si>
    <t>Investeeringud põllumajandusettevõtte tulemuslikkuse parandamiseks</t>
  </si>
  <si>
    <t>Improved animal waste management systems (Agriculture); Increase in renewable energy (Energy supply); Improved bioenergy production (Other agriculture)</t>
  </si>
  <si>
    <t xml:space="preserve">Eesmärk on toetada uute loomakasvatusrajatiste (sealhulgas sõnniku- ja silohoidlate) rekonstrueerimist või ehitamist ning toetada investeeringuid bioenergiasse. Meetme eesmärk on suurendada põllumajandustootjate konkurentsivõimet, et tootjad saaksid toetust oma põllumajandustööks, näiteks kasutatakse oma tarbeks toetuse abil toodetud bioenergiat. See on Eesti maaelu arengukava 2014–2020 (MAK 2014–2020) meede, mis on endiselt kehtiv, kuna meetmete elluviimise rahastus on olemas kuni 2023. aastani. </t>
  </si>
  <si>
    <t>Agriculture; Energy supply (comprising extraction, transmission, distribution and storage of fuels as well as energy and electricity production)</t>
  </si>
  <si>
    <t>N2O</t>
  </si>
  <si>
    <t xml:space="preserve">Parandada loomade heaolu ja tervist ning tagades neile loomuomasemad pidamistingimused; karjamaade või rohumaade majandamist parandavad tegevused </t>
  </si>
  <si>
    <t xml:space="preserve">Sekkumise üldeesmärgiks on tõsta loomakasvatajate teadlikkust loomade heaolust ja toetada põllumajandustootjaid, kes täidavad loomade heaolu kõrgemaid nõudeid ning parandavad sellega loomade heaolu ja tervist. Lisaks aitab toetus vähendada loomakasvatuse negatiivset keskkonnamõju õhule ja mullale ning suurendada rohumaade elurikkuse säilitamiseks ekstensiivselt karjatatavate loomade hulka seejuures loomade üldarvu ja loomkoormuse tõusu soodustamata. 
Sekkumise abil toetatakse: 
- piimaveiste ja hobuste keskkonnahoidlikku karjatamist; 
- suuremat pidamispinda sea kohta, sigade söötmisplaani koostamist ja söödalisandite kasutamist ning põrsaste kastreerimise korral anesteesia ja analgeesia kasutamist; 
- alternatiivsüsteemide rakendamist linnukasvatuses, suuremat pidamispinda munakana ja vuti kohta. </t>
  </si>
  <si>
    <t>CH4</t>
  </si>
  <si>
    <t>https://www.agri.ee/euroopa-liidu-uhise-pollumajanduspoliitika-strateegiakava-2023-2031</t>
  </si>
  <si>
    <t>Mulla- ja veekaitsetoetus</t>
  </si>
  <si>
    <t>Turvasmuldade parem majandamine;  süsiniku sidumine</t>
  </si>
  <si>
    <t>Mullakaitseliselt on selle sekkumise eesmärk süsiniku emissiooni vähendamine ning muldade orgaanilise süsiniku varu ja turvasmuldade kaitsmine. Kuna kõige suurem orgaanilise süsiniku emissioon põllumajanduses toimub turvasmuldadelt ning kõige suurema orgaanilise süsiniku sisaldusega ja mineraliseerumisele haavatumad on just haritavad turvasmullad, vähendatakse sekkumise abil selliste muldadega põllumajandusmaa harimist ja soodustatakse põllukultuuride aluse maa viimist pikaajalise rohumaa alla ja vastupidi, välditakse rohumaa asemel põllukultuuride kasvatamist.</t>
  </si>
  <si>
    <t>CO2; N2O;</t>
  </si>
  <si>
    <t xml:space="preserve">Maaeluministeerium (Vabariigi Valitsus) </t>
  </si>
  <si>
    <t xml:space="preserve">https://www.agri.ee/euroopa-liidu-uhise-pollumajanduspoliitika-strateegiakava-2023-2028
</t>
  </si>
  <si>
    <t>Toetus on suunatud ettevõtete rohepöörde eesmärkide täitmisele, panustades bioressursile kõrgema majandusliku lisandväärtuse andmisse, teadus- ja arendustegevuse võimekusse ning innovatsioonivõimekuse kasvatamisse ning kasvuhoonegaaside heite vähendamisse. Samuti toetatakse alginvesteeringuid biometaani tootmisvõimsuse kiireks suurendamiseks. Eesmärk: biometaani tootmisvõimekuse loomine 4 miljonit m3. Muu hulgas on toetatavad biogaasi- ja biometaanitootmisjaamade investeeringud.</t>
  </si>
  <si>
    <t>CH4;</t>
  </si>
  <si>
    <t>Effort Sharing Regulation EU 2018/842 and implementing decision on ESR Annual Emission Allocations; Common Agricultural Policy, and its delegated and implementing acts</t>
  </si>
  <si>
    <t>2022-2027</t>
  </si>
  <si>
    <t xml:space="preserve">https://pilv.rtk.ee/s/dYGaDcSyyqj42di
</t>
  </si>
  <si>
    <t>Toetusega soodustatakse põllumaale mittetootlike alade ja maastikuelementide rajamist, et aidata kaasa elurikkusele ja mosaiikse maastiku kujunemisele.</t>
  </si>
  <si>
    <t>N2O; CO2</t>
  </si>
  <si>
    <t>Kliima- ja keskkonnakava: ökosüsteemiteenuste säilitamine põllumaal</t>
  </si>
  <si>
    <t>Sekkumisega toetatakse mitmekesist põllumajandusmaastikku, maastikuelementide ja looduslike alade säilitamist eesmärgiga tagada põllumaal põllukahjurite looduslikud vaenlased, kes osutavad looduslikku kahjuritõrje ökosüsteemi teenust.</t>
  </si>
  <si>
    <t>Effort Sharing Regulation EU 2018/842 and implementing decision on ESR Annual Emission Allocations; Common Agricultural Policy, and its delegated and implementing acts; Effort Sharing Decision 406/2009/EC, ESD Annual Emission Allocation (AEA) Decision 2013/634/EU and Commission Decision (EU) 2017/1471 amending Decision 2013/162/EU</t>
  </si>
  <si>
    <t xml:space="preserve">Sekkumise eesmärk on säilitada kõrge bioloogilise väärtusega püsirohumaid, kus on kujunenud või säilinud looduslik taimestik ja seeläbi tagatud tingimused liigirikkuseks. Väärtusliku püsirohumaa säilitamise toetus on mõeldud väljaspool kaitstavaid alasid asuvatele pärandniitudele ja ekspertide poolt väärtuslikuks püsirohumaaks inventeeritud püsirohumaadele. </t>
  </si>
  <si>
    <t>N2O; CO2;</t>
  </si>
  <si>
    <t xml:space="preserve">
Põllumaa majandamist parandavad tegevused</t>
  </si>
  <si>
    <t>Põllumaast ja püsikultuuride alusest maast peab vähemalt 50 protsenti olema talvise taimkatte all. Talviseks taimkatteks loetakse 1. novembrist kuni 31. märtsini põllumaal olevad põllumajanduskultuurid, sealhulgas vahekultuurid, kõrretüü ja taimejäänused. Erandina on talvise taimkatte nõue aiandustootjatel 30 protsenti.</t>
  </si>
  <si>
    <t>https://www.agri.ee/euroopa-liidu-uhise-pollumajanduspoliitika-strateegiakava-2023-2032</t>
  </si>
  <si>
    <t xml:space="preserve">Pärandniidu hooldamise toetus </t>
  </si>
  <si>
    <t xml:space="preserve">Sekkumise eesmärk on säilitada pärandniite ehk poollooduslikke kooslusi ja seeläbi liigirikkust kogu põllumajandusmaal. Oluline roll on pärandniitudel ka kliimamuutustega kohanemisel ja orgaanilise süsiniku sidumisel muldadesse. </t>
  </si>
  <si>
    <t>Põllumaa majandamist parandavad tegevused</t>
  </si>
  <si>
    <t>Vastavalt Kliimapoliitika põhialused 2050 mõjuhinnangule soodustatakse mineraalväetiste asendamist orgaaniliste väetiste ja biosöega ning välditakse orgaanilise aine vajaduseta põllult minemaviimist. Tõhusad
orgaanilised väetised ja mullaparandajad võivad olla biogaasi digestaat, kompost, biosüsi ja järvemuda ehk sapropeel. Nende väetusainete korral on aine üldine KHG bilanss oluliselt keskkonnasõbralikum kui taimedele efektiivsemalt mõjuva mineraalse väetise puhul.</t>
  </si>
  <si>
    <t>https://www.kik.ee/sites/default/files/aruanne_kliimapoliitika_kulutohusus_final.pdf</t>
  </si>
  <si>
    <t>Investeeringud kasvuhoonete ja köögiviljade laohoonete energiasäästu ja taastuvenergia kasutuselevõtuks</t>
  </si>
  <si>
    <t>Aiandussektoris taastuvenergia osakaalu suurendamine ja energiasääst.</t>
  </si>
  <si>
    <t xml:space="preserve">Meetme eesmärgiks on aiandussektoris taastuvenergia osakaalu suurendamine ning energiasääst läbi kaasaegse tehnoloogia (koostootmine, päikesepaneelid, uued katmikalad) kasutuselevõtu. Meetme sihtgrupp on kuni kümme põllumajandusettevõtet. CO2-heite vähendamise potentsiaal on ligikaudu 126 tonni CO2 aastas. Täiendav heite vähendamise potentsiaal on maagaasi osalisel asendamisel taastuvenergiaga. </t>
  </si>
  <si>
    <t>https://www.sei.org/publications/eesti-kliimaambitsiooni-tostmise-voimaluste-analuus/</t>
  </si>
  <si>
    <t xml:space="preserve">Sidusa teadmussiirde- ja innovatsioonisüsteemi (AKIS) keskmes olev kvaliteetne teadmussiire ja nõuandeteenus on oluline põllumajanduse ja toidusektori jätkusuutlikuks arenguks ja aitab tõsta sektori ettevõtete konkurentsivõimet, luues täiendavaid võimalusi põllumajanduse ja maapiirkondade elu kaasajastamiseks, edendades ja jagades teadmisi, toetades innovatsiooni ja digiüleminekut ning ergutades nende kasutuselevõttu. </t>
  </si>
  <si>
    <t>2023-2029</t>
  </si>
  <si>
    <t>Vähendada sõnnikukäitlusest tekkivad KHG ning välisõhu saasteainete heitkoguseid</t>
  </si>
  <si>
    <t xml:space="preserve">CO2-heite vähendamise potentsiaal avaldub kaetud sõnnikuhoidlate oluliselt madalamas metaani heitkoguses võrreldes katmata või loomuliku koorikuga kaetud hoidlatega. Meetme sihtgrupp on umbes 300 põllumajandusettevõtet. Meetme täismahus rakendamisel on KHG heite vähenemine 2030. aastal ligikaudu 28 800 t CO2 aastas._x000D_
Meede hõlmab 60% sõnnikukäitlusest ning katusega hoidlate metaani heitkogus on 70% madalam kui katmata hoidlates. Täpsem KHG heite vähendamine tuleb välja selgitada uuringute ja pilootprojektide tulemusel. </t>
  </si>
  <si>
    <t>CH4; N2O</t>
  </si>
  <si>
    <t>Effort Sharing Regulation EU 2018/842 and implementing decision on ESR Annual Emission Allocations; Common Agricultural Policy, and its delegated and implementing acts; Effort Sharing Decision 406/2009/EC, ESD Annual Emission Allocation (AEA) Decision 2013/634/EU and Commission Decision (EU) 2017/1471 amending Decision 2013/162/EU; Directive 2016/2284 on the reduction of national emissions of certain atmospheric pollutants, amending Directive 2003/35/EC and repealing Directive 2001/81/EC</t>
  </si>
  <si>
    <t>Eelenavlt NIP, nüüd WAM. Muudetatud rakendamise periood</t>
  </si>
  <si>
    <t>Auditite läbiviimise eesmärgiks on fikseerida praegune olukord ja töötada välja metoodika olukorra parandamiseks.</t>
  </si>
  <si>
    <t xml:space="preserve">Meetme eesmärk on välja töötada lämmastiku, fosfori ja CO2 audit koos parendamissoovitustega suuremates põllumajandusettevõtetes. Meede hõlmaks metoodika väljatöötamist, auditi meeskonna koolitust ning auditite läbiviimist. </t>
  </si>
  <si>
    <t>2023-2025</t>
  </si>
  <si>
    <t xml:space="preserve">
Uuringud ja pilootprojektid
</t>
  </si>
  <si>
    <t>Erinevate põllumajanduspraktikate ja tehnoloogiate kliimamõju täpsem hindamine</t>
  </si>
  <si>
    <t xml:space="preserve">Meetme alt plaanitud uuringud ja pilootprojektid võimaldaks erinevate põllumajanduspraktikate ja tehnoloogiate kliimamõju täpsemalt hinnata ning koostada riigispetsiifilised heitefaktorid. See on eelduseks mitmete põllumajanduse meetmete ja ka EL ÜPP meetmete tõhusaks kujundamiseks ja rakendamiseks, kuna meetmete mõju saab Eesti kliimapoliitika kohustuste täitmisel arvesse võtta vaid juhul, kui seda saab KHG inventuuris kajastada. </t>
  </si>
  <si>
    <t>2020-2023</t>
  </si>
  <si>
    <t xml:space="preserve">x </t>
  </si>
  <si>
    <t>Parandada põllumajandusettevõtete või -ettevõtjate säästvat majandamist</t>
  </si>
  <si>
    <t>Meede aitab suurendada teadlikkust kliima, selle muutuste ja põllumajanduse vastastikusest mõjust</t>
  </si>
  <si>
    <t>2024-2029</t>
  </si>
  <si>
    <t xml:space="preserve">Ladestatavate biolagunevate jäätmete koguse protsendiline piiramine ja jäätmematerjalide korduskasutusse ja ringlusse võtmise mahu suurendamine </t>
  </si>
  <si>
    <t>Prügilates ladestatavate jäätmete koguse vähendamine; ringlussevõtu laiendamine</t>
  </si>
  <si>
    <t>Meetme keskpunktiks on ringlusse võetavate olmejäätmete mahu suurendamine sealhulgas biolagunevate jäätmete osakaalu vähendamine ning välja töötada üleriigiline jäätmete kogumisvõrgustik koos tõhusama aruandluse infosüsteemiga.  Järjekindel jäätmete ringlusse ja korduvkasutusse võtmise alaste suuniste andmine ning lihtne laienev jäätmekäitlussüsteem aitavad suurendada eraldi kogutavate jäätmete hulka ja vähendada bioloogiliselt lagunevate jäätmete osakaalu ladestatavas prügis. Riikliku biolagunevate jäätmete kogumise ja töötlemise võrgustiku loomine on eriti tähtis tahkete jäätmete ladestamisega kaasnevate KHG-de heitkoguste vähendamiseks.</t>
  </si>
  <si>
    <t>Waste management/waste</t>
  </si>
  <si>
    <t>Waste Management Framework Directive 2008/98/EC, amended by Directive 2018/851; Landfill Directive 1999/31/EC, amended by Directive 2018/850</t>
  </si>
  <si>
    <t>2014-2023</t>
  </si>
  <si>
    <t>Keskkonnaministeerium (Vabariigi Valitsus)</t>
  </si>
  <si>
    <t xml:space="preserve">https://envir.ee/media/808/download
</t>
  </si>
  <si>
    <t>Ringlussevõtu laiendamine, tõhusam prügilate haldamine, väiksem prügilates ladestatavate jäätmete hulk</t>
  </si>
  <si>
    <t>Ringlussevõetud materjali määr 2035. aastaks: 30%</t>
  </si>
  <si>
    <t xml:space="preserve">Erinevate materjalide ringlussevõtu ja sekundaarse toorme kasutamise suurendamiseks edendame säästvate tootmis- ja tarbimismudelite kasutuselevõttu. Ettevõtetes tuleb parandada ressursitõhusust, sealhulgas energiatõhusust, näiteks tööstussümbioosi, digitaliseerimise ja ressursitõhusamate tehnoloogiate toetamise kaudu. Jäätmemajandus korraldatakse ümber jäätmehierarhia alusel, võttes kasutusele uuenduslikke lahendusi jäätmetekke vähendamiseks, materjalide ringlussevõtu suurendamiseks ja jäätmete liigiti kogumise tagamiseks.
</t>
  </si>
  <si>
    <t>Effort Sharing Regulation EU 2018/842 and implementing decision on ESR Annual Emission Allocations; Waste Management Framework Directive 2008/98/EC, amended by Directive 2018/851</t>
  </si>
  <si>
    <t>2021-2035</t>
  </si>
  <si>
    <t>Meetme üldeesmärk on parandada Eesti majanduse ressursitõhusust ja edendada jäätmetekke vältimist, et vähendada negatiivseid mõjusid keskkonnale ja inimeste tervisele. Riik toetab jäätmetekke vältimist informatsiooni levitamise teel. Meetme rakendamiseks kasutatakse mitmesuguseid algatusi, rakendatakse keskkonnajuhtimismeetmeid, viiakse läbi täiendavaid uuringuid, tehakse investeeringuid ning täiendatakse vajalikke õigusakte.</t>
  </si>
  <si>
    <t>Waste Management Framework Directive 2008/98/EC, amended by Directive 2018/851</t>
  </si>
  <si>
    <t>Tõhusam prügilate haldamine, tõhusamad jäätmekäitlustehnoloogiad,
tõhusam seire ja järelvalve</t>
  </si>
  <si>
    <t xml:space="preserve">Meetme üldine eesmärk on täiendada ohtlike jäätmete käitlemiseks kasutatavate meetodite valikut ning vähendada jäätmete ladestamisega kaasnevaid keskkonnariske. Suletud prügilaid tuleb nõuete kohaselt korrastada. Järelevalve tugevdamine jäätmekäitluse üle aitab vähendada ebaseaduslikku jäätmete ladestamist. </t>
  </si>
  <si>
    <t>Toetusi makstakse erametsaomanikele väljaspool Natura 2000 alasid piiranguvööndis, hoiualadel ja aladel, kus on algatatud kaitsemenetlus. Metsamaal asuvad kaitsealad aitavad säilitada metsa süsinikuvaru.</t>
  </si>
  <si>
    <t>New EU Forest Strategy (COM(2013)659); New EU Forest Strategy for 2030 (COM(2021) 572)</t>
  </si>
  <si>
    <t>https://envir.ee/media/5809/download</t>
  </si>
  <si>
    <t>Erametsade metsauuendustööde tegemise toetamine võimalikult heade pärilike omaduste ja kasvukohale sobivamate kodumaiste puuliikidega, sh taimetootmise ergutamine ja uuendusmahtude suurendamine. Meetmel on positiivne mõju uue metsa kasvule, mis aitab suurendada süsiniku sidumist.</t>
  </si>
  <si>
    <t>The EU Forest Strategy (1998); New EU Forest Strategy (COM(2013) 659)</t>
  </si>
  <si>
    <t xml:space="preserve">Elurikkuse kaitse tagamine </t>
  </si>
  <si>
    <t>Meetme eesmärk on tagada liikide ja elupaikade soodne seisund ning maastiku mitmekesisus, et elupaigad toimiksid ühtse keskkonnavõrgustikuna ja elurikkuse pakutavad ökosüsteemi teenused oleksid jätkusuutlikud. Meede hõlmab ka elupaikade (soode, pärandniitude) taastamist, et saavutada nende soodne seisund.</t>
  </si>
  <si>
    <t>CO2;CH4,N2O</t>
  </si>
  <si>
    <t>Water Framework Directive 2000/60/EC; Council Directive 92/43/EEC of 21 May 1992 on the conservation of natural habitats and of wild fauna and flora; European Structural and Investment Funds (Provisions on the European Regional Development Fund, the European Social Fund, the Cohesion Fund, the European Agricultural Fund for Rural Development and the European Maritime and Fisheries Fund under the Multiannual Financial Framework)</t>
  </si>
  <si>
    <t>Puittoodete valiku suurendamine; rohkelt KHG-sid tekitavate lähteainete ja materjalide asendamine puittoodetega</t>
  </si>
  <si>
    <t>Meetme eesmärk on soodustada Eestis vastavate tegevuste toetamise abil puidu tootmist ja kasutamist.  Meede aitab vähendada fossiilkütuste kasutamsiest tulenevaid kasvuhoonegaaside heitkoguseid ja talletada puittoodetes süsinikku.</t>
  </si>
  <si>
    <t>The EU Forest Strategy (1998); New EU Forest Strategy (COM(2013)659)</t>
  </si>
  <si>
    <t xml:space="preserve">Elurikkuse soodustamine Natura 2000 erametsades       </t>
  </si>
  <si>
    <t>Toetus suunatakse erametsamaale, mis paikneb Natura 2000 võrgustiku alal ning sihtkaitsevööndis väljapool Natura 2000 ala. Keskkonnakaitseliste eesmärkide ning bioloogilise ja maastikulise mitmekesisuse säilitamise tagamiseks tuleb erametsaomanikul osaliselt või täielikult loobuda raietest või muudest tulutoovatest tegevustest metsas vastavalt kaitsekorrale.</t>
  </si>
  <si>
    <t>CO2; CH4;N2O</t>
  </si>
  <si>
    <t>Common Agricultural Policy, and its delegated and implementing acts; Water Framework Directive 2000/60/EC; Directive 2009/147/EC of the European Parliament and of the Council of 30 November 2009 on the conservation of wild birds; Council Directive 92/43/EEC of 21 May 1992 on the conservation of natural habitats and of wild fauna and flora</t>
  </si>
  <si>
    <t xml:space="preserve">Investeeringud metsa kliimamuutustega kohanemiseks </t>
  </si>
  <si>
    <t xml:space="preserve">Metsainvesteeringud aitavad kaasa kliimamuutuste leevendamisele ja nendega kohanemisele, sest kasvav mets seob rohkem süsinikku. Toetatakse hooldusraiet kuni 30 aasta vanustes puistutes ja investeeritakse puukoolide arendamiseks. Meetmega toetatakse ka tulekahju, kahjurite ja tormi põhjustatud kahjude ennetamist ja kõrvaldamist.
</t>
  </si>
  <si>
    <t>Riigimetsades korraldab vääriselupaikade kaitset Riigimetsa Majandamise Keskus. Erametsaomanikud saavad sõlmida 20 aastaks lepingu vääriselupaiga kaitseks. Meede hõlmab ka vääriselupaikade inventuuri.</t>
  </si>
  <si>
    <t>CO2; CH4, N2O</t>
  </si>
  <si>
    <t>Toetuse eesmärk on ennetada kahjustusi erametsades. Toetatavate tegevuste hulka kuuluvad püünispuude kasutamine, feromoonpüüniste soetamine ja paigaldamine ning värskete tormikahjustuste likvideerimine.</t>
  </si>
  <si>
    <t>LULUCF Regulation 2018/841; New EU Forest Strategy (COM(2013) 659); New EU Forest Strategy for 2030 (COM(2021) 572)</t>
  </si>
  <si>
    <t>https://www.riigiteataja.ee/akt/106012017005?leiaKehtiv</t>
  </si>
  <si>
    <t xml:space="preserve">Metsamaa pindala vähenemise peatamine
</t>
  </si>
  <si>
    <t xml:space="preserve">Raadamisest tekkiva CO2 kompenseerimine läbi mittemetsamaa metsastamise. </t>
  </si>
  <si>
    <t>Fluoritud gaaside heitkoguste vähendamine; fluoritud gaaside asendamine teiste ainetega</t>
  </si>
  <si>
    <t>Fluoritud KHG-de määrusega (EL) nr 517/2014 (mis jõustus 1. jaanuaril 2015) kehtestatakse F-gaaside järkjärgulise vähendamise ajakava aastaks 2030 mis viiakse ellu lubatud ühikute süsteemi ja keeldude/piirangute rakendamise teel. 
Kõige tähtsamad määruses (EL) nr 517/2014 toodud fluoritud KHG-de heitkoguseid vähendavad meetmed on:
• teatud uute seadmete turule toomise keelud;
• teeninduskeeld F-gaasidele, mille globaalse soojenemise potentsiaal on vähemalt 2500;
• kasutusest eemaldatud seadmetest gaaside eraldamise nõue;
• gaase käsitlevate ettevõtete sertifitseerimise kohustus.</t>
  </si>
  <si>
    <t>Industrial processes (comprising industrial activities that chemically or physically transform materials leading to greenhouse gas emissions, use of greenhouse gases in products and non-energy uses of fossil fuel carbon)</t>
  </si>
  <si>
    <t>HFC</t>
  </si>
  <si>
    <t>F-gas Regulation 517/2014; Mobile Air-conditioning system (MACs) Directive 2006/40/EC</t>
  </si>
  <si>
    <t>2015-</t>
  </si>
  <si>
    <t xml:space="preserve">
Tootmisettevõte peab vastama PVT-järeldustele. Tööstusheite seaduse (THS) nõuded hõlmavad heite piirväärtusi ning, kui väljastatakse keskkonnaluba, seire ja heitkoguste vähendamise meetmeid PVTde rakendamise kaudu. See ei too kaasa täiendavat heitkoguste vähendamist, sest kõik tootmisettevõtted on kohustatud oma tegevuses järgima PVTsid.
</t>
  </si>
  <si>
    <t>Installation of abatement technologies (Industrial Processes); Improved control of fugitive emissions from industrial processes (Industrial Processes); Improved control of manufacturing, fugitive and disposal emissions of fluorinated gases (Industrial Processes); None (Other industrial processes)</t>
  </si>
  <si>
    <t>Industrial emissions Directive 2010/75/EU (Recast of IPPC Directive 2008/1/EC and Large Combustion Plant Directive 2001/80/EC) and its associated Best Available Technique Reference Documents</t>
  </si>
  <si>
    <t>2013-</t>
  </si>
  <si>
    <t>Kaasata rohetehnoloogiate valdkonda täiendavat erakapitali riikliku omakapitali investeeringute kaudu ning seeläbi hoogustada rohetehnoloogiate valdkonna idu- ja kasvuettevõtete loomist ning tegutsemist</t>
  </si>
  <si>
    <t>Idu- ja kasvuettevõtete, mille tegevus on suunatud kasvuhoonegaaside heidet vähendavate või siduvate uute toodete, teenuste ja tehnoloogiate välja töötamisele ning turule toomisele, hoogustamine</t>
  </si>
  <si>
    <t>Kõik</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</si>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</sst>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186"/>
      <scheme val="minor"/>
    </font>
    <font>
      <b/>
      <sz val="11"/>
      <color theme="1"/>
      <name val="Calibri"/>
      <family val="2"/>
      <scheme val="minor"/>
    </font>
    <font>
      <sz val="11"/>
      <color theme="1"/>
      <name val="Calibri"/>
      <family val="2"/>
    </font>
    <font>
      <sz val="11"/>
      <color theme="9" tint="-0.249977111117893"/>
      <name val="Calibri"/>
      <family val="2"/>
      <scheme val="minor"/>
    </font>
    <font>
      <sz val="11"/>
      <name val="Calibri"/>
      <family val="2"/>
      <scheme val="minor"/>
    </font>
    <font>
      <b/>
      <sz val="11"/>
      <name val="Calibri"/>
      <family val="2"/>
      <scheme val="minor"/>
    </font>
    <font>
      <b/>
      <sz val="11"/>
      <color indexed="8"/>
      <name val="Calibri"/>
      <family val="2"/>
      <charset val="186"/>
      <scheme val="minor"/>
    </font>
    <font>
      <sz val="9"/>
      <color indexed="81"/>
      <name val="Segoe UI"/>
      <family val="2"/>
    </font>
    <font>
      <b/>
      <sz val="9"/>
      <color indexed="81"/>
      <name val="Segoe UI"/>
      <family val="2"/>
    </font>
    <font>
      <u/>
      <sz val="11"/>
      <color theme="10"/>
      <name val="Calibri"/>
      <family val="2"/>
      <scheme val="minor"/>
    </font>
    <font>
      <sz val="11"/>
      <name val="Calibri"/>
      <family val="2"/>
      <charset val="186"/>
    </font>
    <font>
      <sz val="11"/>
      <color theme="0"/>
      <name val="Calibri"/>
      <family val="2"/>
      <scheme val="minor"/>
    </font>
    <font>
      <sz val="11"/>
      <color rgb="FF000000"/>
      <name val="Calibri"/>
      <charset val="1"/>
    </font>
    <font>
      <sz val="11"/>
      <color rgb="FF000000"/>
      <name val="Calibri"/>
    </font>
    <font>
      <sz val="11"/>
      <name val="Calibri"/>
    </font>
    <font>
      <b/>
      <sz val="11"/>
      <color rgb="FF000000"/>
      <name val="Calibri"/>
      <family val="2"/>
    </font>
    <font>
      <b/>
      <sz val="13"/>
      <color rgb="FF000000"/>
      <name val="Calibri"/>
      <family val="2"/>
    </font>
    <font>
      <sz val="11"/>
      <color rgb="FF000000"/>
      <name val="Calibri"/>
      <family val="2"/>
    </font>
    <font>
      <b/>
      <sz val="20"/>
      <color rgb="FF000000"/>
      <name val="Calibri"/>
      <family val="2"/>
    </font>
    <font>
      <sz val="11"/>
      <color rgb="FF4D5156"/>
      <name val="Arial"/>
      <family val="2"/>
      <charset val="1"/>
    </font>
    <font>
      <sz val="11"/>
      <name val="Calibri"/>
      <family val="2"/>
    </font>
    <font>
      <sz val="11"/>
      <color rgb="FF000000"/>
      <name val="Calibri"/>
      <family val="2"/>
      <scheme val="minor"/>
    </font>
    <font>
      <sz val="11"/>
      <color rgb="FFFF0000"/>
      <name val="Calibri"/>
    </font>
    <font>
      <sz val="11"/>
      <color theme="1"/>
      <name val="Calibri"/>
    </font>
    <font>
      <b/>
      <sz val="12"/>
      <color rgb="FF000000"/>
      <name val="Calibri"/>
      <charset val="1"/>
    </font>
    <font>
      <sz val="12"/>
      <color theme="1"/>
      <name val="Calibri"/>
      <family val="2"/>
      <scheme val="minor"/>
    </font>
    <font>
      <b/>
      <sz val="12"/>
      <color theme="1"/>
      <name val="Calibri"/>
      <family val="2"/>
      <scheme val="minor"/>
    </font>
    <font>
      <sz val="11"/>
      <color rgb="FF4D5156"/>
      <name val="Arial"/>
    </font>
    <font>
      <sz val="11"/>
      <color rgb="FF000000"/>
      <name val="Calibri"/>
      <family val="2"/>
      <charset val="1"/>
    </font>
  </fonts>
  <fills count="17">
    <fill>
      <patternFill patternType="none"/>
    </fill>
    <fill>
      <patternFill patternType="gray125"/>
    </fill>
    <fill>
      <patternFill patternType="solid">
        <fgColor theme="0"/>
        <bgColor indexed="64"/>
      </patternFill>
    </fill>
    <fill>
      <patternFill patternType="solid">
        <fgColor theme="8" tint="0.79998168889431442"/>
        <bgColor theme="8" tint="0.59999389629810485"/>
      </patternFill>
    </fill>
    <fill>
      <patternFill patternType="solid">
        <fgColor theme="0"/>
        <bgColor theme="8" tint="0.59999389629810485"/>
      </patternFill>
    </fill>
    <fill>
      <patternFill patternType="solid">
        <fgColor rgb="FFFFFFFF"/>
        <bgColor indexed="64"/>
      </patternFill>
    </fill>
    <fill>
      <patternFill patternType="solid">
        <fgColor rgb="FFFFFF00"/>
        <bgColor indexed="64"/>
      </patternFill>
    </fill>
    <fill>
      <patternFill patternType="solid">
        <fgColor rgb="FFEBF1DE"/>
        <bgColor rgb="FF000000"/>
      </patternFill>
    </fill>
    <fill>
      <patternFill patternType="solid">
        <fgColor rgb="FFC4BD97"/>
        <bgColor rgb="FF000000"/>
      </patternFill>
    </fill>
    <fill>
      <patternFill patternType="solid">
        <fgColor rgb="FFFFFFFF"/>
        <bgColor rgb="FF000000"/>
      </patternFill>
    </fill>
    <fill>
      <patternFill patternType="solid">
        <fgColor rgb="FFFABF8F"/>
        <bgColor rgb="FF000000"/>
      </patternFill>
    </fill>
    <fill>
      <patternFill patternType="solid">
        <fgColor rgb="FFB7DEE8"/>
        <bgColor rgb="FF000000"/>
      </patternFill>
    </fill>
    <fill>
      <patternFill patternType="solid">
        <fgColor rgb="FFDA9694"/>
        <bgColor rgb="FF000000"/>
      </patternFill>
    </fill>
    <fill>
      <patternFill patternType="solid">
        <fgColor rgb="FFD0CECE"/>
        <bgColor indexed="64"/>
      </patternFill>
    </fill>
    <fill>
      <patternFill patternType="solid">
        <fgColor rgb="FFFFE699"/>
        <bgColor indexed="64"/>
      </patternFill>
    </fill>
    <fill>
      <patternFill patternType="solid">
        <fgColor rgb="FFA9D08E"/>
        <bgColor indexed="64"/>
      </patternFill>
    </fill>
    <fill>
      <patternFill patternType="solid">
        <fgColor rgb="FFE8BCE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theme="1" tint="0.34998626667073579"/>
      </left>
      <right style="thin">
        <color theme="1" tint="0.34998626667073579"/>
      </right>
      <top style="thin">
        <color theme="1" tint="0.34998626667073579"/>
      </top>
      <bottom/>
      <diagonal/>
    </border>
    <border>
      <left style="thin">
        <color indexed="64"/>
      </left>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64">
    <xf numFmtId="0" fontId="0" fillId="0" borderId="0" xfId="0"/>
    <xf numFmtId="0" fontId="3" fillId="0" borderId="1" xfId="0" applyFont="1" applyBorder="1" applyAlignment="1">
      <alignment vertical="top" wrapText="1"/>
    </xf>
    <xf numFmtId="0" fontId="7" fillId="0" borderId="0" xfId="0" applyFont="1"/>
    <xf numFmtId="0" fontId="2"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2" fillId="0" borderId="2" xfId="0" applyFont="1" applyBorder="1" applyAlignment="1">
      <alignment horizontal="left" vertical="top" wrapText="1"/>
    </xf>
    <xf numFmtId="0" fontId="5" fillId="0" borderId="2" xfId="0" applyFont="1" applyBorder="1" applyAlignment="1">
      <alignment horizontal="left" vertical="top" wrapText="1"/>
    </xf>
    <xf numFmtId="0" fontId="5" fillId="3" borderId="2" xfId="0" applyFont="1" applyFill="1" applyBorder="1" applyAlignment="1">
      <alignment horizontal="left" vertical="top" wrapText="1"/>
    </xf>
    <xf numFmtId="0" fontId="6" fillId="0" borderId="2" xfId="0" applyFont="1" applyBorder="1" applyAlignment="1">
      <alignment horizontal="left" vertical="top" wrapText="1"/>
    </xf>
    <xf numFmtId="0" fontId="4" fillId="0" borderId="2" xfId="0" applyFont="1" applyBorder="1" applyAlignment="1">
      <alignment horizontal="left" vertical="top" wrapText="1"/>
    </xf>
    <xf numFmtId="0" fontId="0" fillId="0" borderId="2" xfId="0" applyBorder="1" applyAlignment="1">
      <alignment horizontal="left" vertical="top" wrapText="1"/>
    </xf>
    <xf numFmtId="0" fontId="10" fillId="3" borderId="2" xfId="1" applyFill="1" applyBorder="1" applyAlignment="1">
      <alignment horizontal="left" vertical="top" wrapText="1"/>
    </xf>
    <xf numFmtId="0" fontId="5" fillId="3" borderId="2" xfId="0" quotePrefix="1" applyFont="1" applyFill="1" applyBorder="1" applyAlignment="1">
      <alignment horizontal="left" vertical="top" wrapText="1"/>
    </xf>
    <xf numFmtId="0" fontId="0" fillId="2" borderId="0" xfId="0" applyFill="1"/>
    <xf numFmtId="0" fontId="5" fillId="2" borderId="2" xfId="0" applyFont="1" applyFill="1" applyBorder="1" applyAlignment="1">
      <alignment horizontal="left" vertical="top" wrapText="1"/>
    </xf>
    <xf numFmtId="22" fontId="0" fillId="0" borderId="0" xfId="0" applyNumberFormat="1"/>
    <xf numFmtId="0" fontId="5" fillId="0" borderId="2" xfId="0" applyFont="1" applyBorder="1" applyAlignment="1">
      <alignment horizontal="left" vertical="top"/>
    </xf>
    <xf numFmtId="0" fontId="10" fillId="0" borderId="0" xfId="1" applyAlignment="1">
      <alignment wrapText="1"/>
    </xf>
    <xf numFmtId="0" fontId="5" fillId="4" borderId="2" xfId="0" applyFont="1" applyFill="1" applyBorder="1" applyAlignment="1">
      <alignment horizontal="left" vertical="top" wrapText="1"/>
    </xf>
    <xf numFmtId="0" fontId="5" fillId="4" borderId="2" xfId="0" applyFont="1" applyFill="1" applyBorder="1" applyAlignment="1">
      <alignment horizontal="left" wrapText="1"/>
    </xf>
    <xf numFmtId="0" fontId="12" fillId="3" borderId="2" xfId="0" applyFont="1" applyFill="1" applyBorder="1" applyAlignment="1">
      <alignment horizontal="left" vertical="top" wrapText="1"/>
    </xf>
    <xf numFmtId="0" fontId="12" fillId="0" borderId="2" xfId="0" applyFont="1" applyBorder="1" applyAlignment="1">
      <alignment horizontal="left" vertical="top" wrapText="1"/>
    </xf>
    <xf numFmtId="0" fontId="1" fillId="0" borderId="0" xfId="0" applyFont="1"/>
    <xf numFmtId="0" fontId="5" fillId="5" borderId="2" xfId="0" applyFont="1" applyFill="1" applyBorder="1" applyAlignment="1">
      <alignment horizontal="left" vertical="top" wrapText="1"/>
    </xf>
    <xf numFmtId="0" fontId="0" fillId="5" borderId="0" xfId="0" applyFill="1"/>
    <xf numFmtId="0" fontId="0" fillId="6" borderId="0" xfId="0" applyFill="1"/>
    <xf numFmtId="0" fontId="0" fillId="4" borderId="2" xfId="0" applyFill="1" applyBorder="1" applyAlignment="1">
      <alignment horizontal="left" vertical="top" wrapText="1"/>
    </xf>
    <xf numFmtId="0" fontId="13" fillId="0" borderId="0" xfId="0" applyFont="1" applyAlignment="1">
      <alignment wrapText="1"/>
    </xf>
    <xf numFmtId="0" fontId="15" fillId="3" borderId="2" xfId="0" applyFont="1" applyFill="1" applyBorder="1" applyAlignment="1">
      <alignment horizontal="left" vertical="top" wrapText="1"/>
    </xf>
    <xf numFmtId="0" fontId="0" fillId="0" borderId="1" xfId="0" applyBorder="1" applyAlignment="1">
      <alignment horizontal="left" vertical="top" wrapText="1"/>
    </xf>
    <xf numFmtId="0" fontId="14" fillId="0" borderId="2" xfId="0" applyFont="1" applyBorder="1" applyAlignment="1">
      <alignment horizontal="left" vertical="top" wrapText="1"/>
    </xf>
    <xf numFmtId="0" fontId="13" fillId="0" borderId="0" xfId="0" applyFont="1"/>
    <xf numFmtId="0" fontId="10" fillId="0" borderId="1" xfId="1" applyFill="1" applyBorder="1" applyAlignment="1">
      <alignment wrapText="1"/>
    </xf>
    <xf numFmtId="0" fontId="18" fillId="0" borderId="0" xfId="0" applyFont="1"/>
    <xf numFmtId="0" fontId="17" fillId="7" borderId="3" xfId="0" applyFont="1" applyFill="1" applyBorder="1" applyAlignment="1">
      <alignment horizontal="center" vertical="center" wrapText="1"/>
    </xf>
    <xf numFmtId="0" fontId="18" fillId="0" borderId="10" xfId="0" applyFont="1" applyBorder="1" applyAlignment="1">
      <alignment wrapText="1"/>
    </xf>
    <xf numFmtId="0" fontId="18" fillId="9" borderId="10" xfId="0" applyFont="1" applyFill="1" applyBorder="1" applyAlignment="1">
      <alignment wrapText="1"/>
    </xf>
    <xf numFmtId="0" fontId="18" fillId="0" borderId="1" xfId="0" applyFont="1" applyBorder="1" applyAlignment="1">
      <alignment horizontal="center" vertical="center"/>
    </xf>
    <xf numFmtId="0" fontId="10" fillId="9" borderId="10" xfId="1" applyFill="1" applyBorder="1" applyAlignment="1">
      <alignment horizontal="center" vertical="center" wrapText="1"/>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10" fillId="0" borderId="10" xfId="1" applyFill="1" applyBorder="1"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xf>
    <xf numFmtId="0" fontId="18" fillId="0" borderId="1" xfId="0" applyFont="1" applyBorder="1" applyAlignment="1">
      <alignment wrapText="1"/>
    </xf>
    <xf numFmtId="0" fontId="18" fillId="0" borderId="5" xfId="0" applyFont="1" applyBorder="1" applyAlignment="1">
      <alignment wrapText="1"/>
    </xf>
    <xf numFmtId="0" fontId="18" fillId="0" borderId="0" xfId="0" applyFont="1" applyAlignment="1">
      <alignment wrapText="1"/>
    </xf>
    <xf numFmtId="0" fontId="18" fillId="0" borderId="10" xfId="0" applyFont="1" applyBorder="1" applyAlignment="1">
      <alignment horizontal="center" vertical="center" wrapText="1"/>
    </xf>
    <xf numFmtId="0" fontId="18" fillId="9" borderId="10" xfId="0" applyFont="1" applyFill="1" applyBorder="1" applyAlignment="1">
      <alignment horizontal="center" vertical="center" wrapText="1"/>
    </xf>
    <xf numFmtId="0" fontId="18" fillId="0" borderId="10" xfId="0" applyFont="1" applyBorder="1" applyAlignment="1">
      <alignment horizontal="center"/>
    </xf>
    <xf numFmtId="0" fontId="18" fillId="0" borderId="3" xfId="0" applyFont="1" applyBorder="1" applyAlignment="1">
      <alignment wrapText="1"/>
    </xf>
    <xf numFmtId="0" fontId="18" fillId="0" borderId="9" xfId="0" applyFont="1" applyBorder="1" applyAlignment="1">
      <alignment wrapText="1"/>
    </xf>
    <xf numFmtId="0" fontId="18" fillId="9" borderId="12" xfId="0" applyFont="1" applyFill="1" applyBorder="1" applyAlignment="1">
      <alignment wrapText="1"/>
    </xf>
    <xf numFmtId="0" fontId="10" fillId="9" borderId="13" xfId="1" applyFill="1" applyBorder="1" applyAlignment="1">
      <alignment horizontal="center" vertical="center" wrapText="1"/>
    </xf>
    <xf numFmtId="0" fontId="18" fillId="0" borderId="6" xfId="0" applyFont="1" applyBorder="1" applyAlignment="1">
      <alignment horizontal="center" vertical="center"/>
    </xf>
    <xf numFmtId="0" fontId="18" fillId="9" borderId="13" xfId="0" applyFont="1" applyFill="1" applyBorder="1" applyAlignment="1">
      <alignment wrapText="1"/>
    </xf>
    <xf numFmtId="0" fontId="18" fillId="0" borderId="14" xfId="0" applyFont="1" applyBorder="1" applyAlignment="1">
      <alignment horizontal="center" vertical="center"/>
    </xf>
    <xf numFmtId="0" fontId="17" fillId="7" borderId="3" xfId="0" applyFont="1" applyFill="1" applyBorder="1" applyAlignment="1">
      <alignment vertical="center" wrapText="1"/>
    </xf>
    <xf numFmtId="0" fontId="0" fillId="0" borderId="0" xfId="0" applyAlignment="1">
      <alignment vertical="center"/>
    </xf>
    <xf numFmtId="0" fontId="18" fillId="0" borderId="10" xfId="0" applyFont="1" applyBorder="1"/>
    <xf numFmtId="0" fontId="18" fillId="0" borderId="10" xfId="0" applyFont="1" applyBorder="1" applyAlignment="1">
      <alignment vertical="center"/>
    </xf>
    <xf numFmtId="0" fontId="18" fillId="0" borderId="18" xfId="0" applyFont="1" applyBorder="1" applyAlignment="1">
      <alignment wrapText="1"/>
    </xf>
    <xf numFmtId="0" fontId="18" fillId="0" borderId="14" xfId="0" applyFont="1" applyBorder="1" applyAlignment="1">
      <alignment horizontal="center"/>
    </xf>
    <xf numFmtId="0" fontId="14" fillId="0" borderId="10" xfId="0" applyFont="1" applyBorder="1" applyAlignment="1">
      <alignment wrapText="1"/>
    </xf>
    <xf numFmtId="0" fontId="18" fillId="0" borderId="11" xfId="0" applyFont="1" applyBorder="1" applyAlignment="1">
      <alignment horizontal="center" vertical="center"/>
    </xf>
    <xf numFmtId="0" fontId="0" fillId="0" borderId="0" xfId="0" applyAlignment="1">
      <alignment wrapText="1"/>
    </xf>
    <xf numFmtId="0" fontId="2" fillId="0" borderId="0" xfId="0" applyFont="1"/>
    <xf numFmtId="0" fontId="17" fillId="7" borderId="10" xfId="0" applyFont="1" applyFill="1" applyBorder="1" applyAlignment="1">
      <alignment horizontal="center" vertical="center" wrapText="1"/>
    </xf>
    <xf numFmtId="0" fontId="0" fillId="0" borderId="10" xfId="0" applyBorder="1"/>
    <xf numFmtId="0" fontId="0" fillId="0" borderId="10" xfId="0" applyBorder="1" applyAlignment="1">
      <alignment wrapText="1"/>
    </xf>
    <xf numFmtId="0" fontId="21" fillId="0" borderId="10" xfId="0" applyFont="1" applyBorder="1" applyAlignment="1">
      <alignment wrapText="1"/>
    </xf>
    <xf numFmtId="0" fontId="5" fillId="0" borderId="10" xfId="0" applyFont="1" applyBorder="1" applyAlignment="1">
      <alignment horizontal="left" vertical="top" wrapText="1"/>
    </xf>
    <xf numFmtId="0" fontId="13" fillId="0" borderId="10" xfId="0" applyFont="1" applyBorder="1" applyAlignment="1">
      <alignment wrapText="1"/>
    </xf>
    <xf numFmtId="0" fontId="18" fillId="5" borderId="10" xfId="0" applyFont="1" applyFill="1" applyBorder="1" applyAlignment="1">
      <alignment horizontal="center" vertical="center"/>
    </xf>
    <xf numFmtId="0" fontId="18" fillId="5" borderId="10" xfId="0" applyFont="1" applyFill="1" applyBorder="1" applyAlignment="1">
      <alignment wrapText="1"/>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8" xfId="0" applyFont="1" applyBorder="1" applyAlignment="1">
      <alignment horizontal="center" vertical="center"/>
    </xf>
    <xf numFmtId="0" fontId="18" fillId="0" borderId="19" xfId="0" applyFont="1" applyBorder="1" applyAlignment="1">
      <alignment wrapText="1"/>
    </xf>
    <xf numFmtId="0" fontId="18" fillId="5" borderId="12" xfId="0" applyFont="1" applyFill="1" applyBorder="1" applyAlignment="1">
      <alignment wrapText="1"/>
    </xf>
    <xf numFmtId="0" fontId="18" fillId="0" borderId="6" xfId="0" applyFont="1" applyBorder="1" applyAlignment="1">
      <alignment wrapText="1"/>
    </xf>
    <xf numFmtId="0" fontId="22" fillId="0" borderId="2" xfId="0" applyFont="1" applyBorder="1" applyAlignment="1">
      <alignment horizontal="left" vertical="top" wrapText="1"/>
    </xf>
    <xf numFmtId="0" fontId="14" fillId="3" borderId="2" xfId="0" applyFont="1" applyFill="1" applyBorder="1" applyAlignment="1">
      <alignment horizontal="left" vertical="top" wrapText="1"/>
    </xf>
    <xf numFmtId="0" fontId="14" fillId="0" borderId="1" xfId="0" applyFont="1" applyBorder="1" applyAlignment="1">
      <alignment horizontal="left" vertical="center" wrapText="1"/>
    </xf>
    <xf numFmtId="0" fontId="0" fillId="0" borderId="10" xfId="0" applyBorder="1" applyAlignment="1">
      <alignment horizontal="left" wrapText="1"/>
    </xf>
    <xf numFmtId="2" fontId="0" fillId="0" borderId="2" xfId="0" applyNumberFormat="1" applyBorder="1" applyAlignment="1">
      <alignment horizontal="left" vertical="top" wrapText="1"/>
    </xf>
    <xf numFmtId="0" fontId="22" fillId="3" borderId="2" xfId="0" applyFont="1" applyFill="1" applyBorder="1" applyAlignment="1">
      <alignment horizontal="left" vertical="top" wrapText="1"/>
    </xf>
    <xf numFmtId="0" fontId="2" fillId="3" borderId="10" xfId="0" applyFont="1" applyFill="1" applyBorder="1" applyAlignment="1">
      <alignment horizontal="left" vertical="top" wrapText="1"/>
    </xf>
    <xf numFmtId="0" fontId="10" fillId="3" borderId="10" xfId="1" applyFill="1" applyBorder="1" applyAlignment="1">
      <alignment horizontal="left" vertical="top" wrapText="1"/>
    </xf>
    <xf numFmtId="0" fontId="2" fillId="0" borderId="10" xfId="0" applyFont="1" applyBorder="1" applyAlignment="1">
      <alignment horizontal="left" vertical="top" wrapText="1"/>
    </xf>
    <xf numFmtId="0" fontId="2" fillId="0" borderId="21" xfId="0" applyFont="1" applyBorder="1" applyAlignment="1">
      <alignment horizontal="left" vertical="top" wrapText="1"/>
    </xf>
    <xf numFmtId="0" fontId="0" fillId="0" borderId="21" xfId="0" applyBorder="1" applyAlignment="1">
      <alignment horizontal="left" vertical="top" wrapText="1"/>
    </xf>
    <xf numFmtId="0" fontId="2" fillId="0" borderId="0" xfId="0" applyFont="1" applyAlignment="1">
      <alignment horizontal="left"/>
    </xf>
    <xf numFmtId="0" fontId="18" fillId="5"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center"/>
    </xf>
    <xf numFmtId="0" fontId="18" fillId="0" borderId="11" xfId="0" applyFont="1" applyBorder="1" applyAlignment="1">
      <alignment vertical="center"/>
    </xf>
    <xf numFmtId="0" fontId="0" fillId="0" borderId="11" xfId="0" applyBorder="1" applyAlignment="1">
      <alignment vertical="center"/>
    </xf>
    <xf numFmtId="0" fontId="18" fillId="0" borderId="11" xfId="0" applyFont="1" applyBorder="1" applyAlignment="1">
      <alignment wrapText="1"/>
    </xf>
    <xf numFmtId="0" fontId="18" fillId="0" borderId="11" xfId="0" applyFont="1" applyBorder="1" applyAlignment="1">
      <alignment horizontal="center" wrapText="1"/>
    </xf>
    <xf numFmtId="0" fontId="18" fillId="0" borderId="11" xfId="0" applyFont="1" applyBorder="1" applyAlignment="1">
      <alignment horizontal="center"/>
    </xf>
    <xf numFmtId="0" fontId="18" fillId="0" borderId="15" xfId="0" applyFont="1" applyBorder="1" applyAlignment="1">
      <alignment horizontal="center" wrapText="1"/>
    </xf>
    <xf numFmtId="0" fontId="18" fillId="9" borderId="11" xfId="0" applyFont="1" applyFill="1" applyBorder="1" applyAlignment="1">
      <alignment horizontal="center" vertical="center" wrapText="1"/>
    </xf>
    <xf numFmtId="0" fontId="18" fillId="0" borderId="11" xfId="0" quotePrefix="1" applyFont="1" applyBorder="1" applyAlignment="1">
      <alignment horizontal="center" vertical="center" wrapText="1"/>
    </xf>
    <xf numFmtId="0" fontId="18" fillId="0" borderId="11" xfId="0" applyFont="1" applyBorder="1" applyAlignment="1">
      <alignment horizontal="center" vertical="center" wrapText="1"/>
    </xf>
    <xf numFmtId="0" fontId="18" fillId="5" borderId="11" xfId="0" quotePrefix="1" applyFont="1" applyFill="1" applyBorder="1" applyAlignment="1">
      <alignment horizontal="center" vertical="center" wrapText="1"/>
    </xf>
    <xf numFmtId="0" fontId="18" fillId="0" borderId="23" xfId="0" applyFont="1" applyBorder="1" applyAlignment="1">
      <alignment horizontal="center" vertical="center" wrapText="1"/>
    </xf>
    <xf numFmtId="0" fontId="10" fillId="0" borderId="10" xfId="1" applyBorder="1"/>
    <xf numFmtId="0" fontId="18" fillId="0" borderId="10" xfId="0" applyFont="1" applyBorder="1" applyAlignment="1">
      <alignment horizontal="left"/>
    </xf>
    <xf numFmtId="0" fontId="18" fillId="0" borderId="10" xfId="0" applyFont="1" applyBorder="1" applyAlignment="1">
      <alignment horizontal="left" vertical="center" wrapText="1"/>
    </xf>
    <xf numFmtId="0" fontId="18" fillId="0" borderId="10" xfId="0" applyFont="1" applyBorder="1" applyAlignment="1">
      <alignment horizontal="left" wrapText="1"/>
    </xf>
    <xf numFmtId="0" fontId="24" fillId="0" borderId="2" xfId="0" applyFont="1" applyBorder="1" applyAlignment="1">
      <alignment horizontal="left" vertical="top" wrapText="1"/>
    </xf>
    <xf numFmtId="0" fontId="24" fillId="3" borderId="2" xfId="0" applyFont="1" applyFill="1" applyBorder="1" applyAlignment="1">
      <alignment horizontal="left" vertical="top" wrapText="1"/>
    </xf>
    <xf numFmtId="0" fontId="27" fillId="0" borderId="10" xfId="0" applyFont="1" applyBorder="1"/>
    <xf numFmtId="0" fontId="26" fillId="0" borderId="10" xfId="0" applyFont="1" applyBorder="1" applyAlignment="1">
      <alignment wrapText="1"/>
    </xf>
    <xf numFmtId="0" fontId="0" fillId="5" borderId="10" xfId="0" applyFill="1" applyBorder="1" applyAlignment="1">
      <alignment horizontal="left" wrapText="1"/>
    </xf>
    <xf numFmtId="0" fontId="0" fillId="5" borderId="10" xfId="0" applyFill="1" applyBorder="1"/>
    <xf numFmtId="0" fontId="10" fillId="0" borderId="0" xfId="1"/>
    <xf numFmtId="0" fontId="18" fillId="0" borderId="14" xfId="0" applyFont="1" applyBorder="1" applyAlignment="1">
      <alignment horizontal="left" vertical="center"/>
    </xf>
    <xf numFmtId="0" fontId="29" fillId="0" borderId="0" xfId="0" applyFont="1"/>
    <xf numFmtId="0" fontId="29" fillId="0" borderId="0" xfId="0" applyFont="1" applyAlignment="1">
      <alignment wrapText="1"/>
    </xf>
    <xf numFmtId="0" fontId="18" fillId="0" borderId="13" xfId="0" applyFont="1" applyBorder="1" applyAlignment="1">
      <alignment horizontal="center"/>
    </xf>
    <xf numFmtId="0" fontId="18" fillId="0" borderId="13" xfId="0" applyFont="1" applyBorder="1" applyAlignment="1">
      <alignment wrapText="1"/>
    </xf>
    <xf numFmtId="0" fontId="18" fillId="0" borderId="27" xfId="0" applyFont="1" applyBorder="1" applyAlignment="1">
      <alignment wrapText="1"/>
    </xf>
    <xf numFmtId="0" fontId="18" fillId="0" borderId="13" xfId="0" applyFont="1" applyBorder="1" applyAlignment="1">
      <alignment horizontal="left" vertical="center" wrapText="1"/>
    </xf>
    <xf numFmtId="0" fontId="18" fillId="0" borderId="23" xfId="0" applyFont="1" applyBorder="1" applyAlignment="1">
      <alignment wrapText="1"/>
    </xf>
    <xf numFmtId="0" fontId="10" fillId="0" borderId="13" xfId="1" applyBorder="1"/>
    <xf numFmtId="0" fontId="0" fillId="5" borderId="2" xfId="0" applyFill="1" applyBorder="1" applyAlignment="1">
      <alignment horizontal="left" vertical="top" wrapText="1"/>
    </xf>
    <xf numFmtId="0" fontId="25" fillId="0" borderId="10" xfId="0" applyFont="1" applyBorder="1" applyAlignment="1">
      <alignment horizontal="center" vertical="center" wrapText="1"/>
    </xf>
    <xf numFmtId="0" fontId="19" fillId="15" borderId="17" xfId="0" applyFont="1" applyFill="1" applyBorder="1" applyAlignment="1">
      <alignment horizontal="center" wrapText="1"/>
    </xf>
    <xf numFmtId="0" fontId="19" fillId="15" borderId="0" xfId="0" applyFont="1" applyFill="1" applyAlignment="1">
      <alignment horizontal="center" wrapText="1"/>
    </xf>
    <xf numFmtId="0" fontId="19" fillId="15" borderId="25" xfId="0" applyFont="1" applyFill="1" applyBorder="1" applyAlignment="1">
      <alignment horizontal="center" wrapText="1"/>
    </xf>
    <xf numFmtId="0" fontId="19" fillId="16" borderId="15" xfId="0" applyFont="1" applyFill="1" applyBorder="1" applyAlignment="1">
      <alignment horizontal="center" wrapText="1"/>
    </xf>
    <xf numFmtId="0" fontId="19" fillId="16" borderId="16" xfId="0" applyFont="1" applyFill="1" applyBorder="1" applyAlignment="1">
      <alignment horizontal="center" wrapText="1"/>
    </xf>
    <xf numFmtId="0" fontId="19" fillId="16" borderId="24" xfId="0" applyFont="1" applyFill="1" applyBorder="1" applyAlignment="1">
      <alignment horizontal="center" wrapText="1"/>
    </xf>
    <xf numFmtId="0" fontId="16" fillId="7" borderId="6" xfId="0" applyFont="1" applyFill="1" applyBorder="1" applyAlignment="1">
      <alignment horizontal="center" vertical="center"/>
    </xf>
    <xf numFmtId="0" fontId="16" fillId="7" borderId="5" xfId="0" applyFont="1" applyFill="1" applyBorder="1" applyAlignment="1">
      <alignment horizontal="center" vertical="center"/>
    </xf>
    <xf numFmtId="0" fontId="19" fillId="8" borderId="0" xfId="0" applyFont="1" applyFill="1" applyAlignment="1">
      <alignment horizontal="center"/>
    </xf>
    <xf numFmtId="0" fontId="16" fillId="7" borderId="7" xfId="0" applyFont="1" applyFill="1" applyBorder="1" applyAlignment="1">
      <alignment horizontal="center"/>
    </xf>
    <xf numFmtId="0" fontId="16" fillId="7" borderId="4" xfId="0" applyFont="1" applyFill="1" applyBorder="1" applyAlignment="1">
      <alignment horizontal="center"/>
    </xf>
    <xf numFmtId="0" fontId="16" fillId="7" borderId="22" xfId="0" applyFont="1" applyFill="1" applyBorder="1" applyAlignment="1">
      <alignment horizontal="center"/>
    </xf>
    <xf numFmtId="0" fontId="16" fillId="7" borderId="0" xfId="0" applyFont="1" applyFill="1" applyAlignment="1">
      <alignment horizontal="center"/>
    </xf>
    <xf numFmtId="0" fontId="19" fillId="11" borderId="15" xfId="0" applyFont="1" applyFill="1" applyBorder="1" applyAlignment="1">
      <alignment horizontal="center" wrapText="1"/>
    </xf>
    <xf numFmtId="0" fontId="19" fillId="11" borderId="16" xfId="0" applyFont="1" applyFill="1" applyBorder="1" applyAlignment="1">
      <alignment horizontal="center" wrapText="1"/>
    </xf>
    <xf numFmtId="0" fontId="19" fillId="11" borderId="24" xfId="0" applyFont="1" applyFill="1" applyBorder="1" applyAlignment="1">
      <alignment horizontal="center" wrapText="1"/>
    </xf>
    <xf numFmtId="0" fontId="19" fillId="10" borderId="17" xfId="0" applyFont="1" applyFill="1" applyBorder="1" applyAlignment="1">
      <alignment horizontal="center" wrapText="1"/>
    </xf>
    <xf numFmtId="0" fontId="19" fillId="10" borderId="0" xfId="0" applyFont="1" applyFill="1" applyAlignment="1">
      <alignment horizontal="center" wrapText="1"/>
    </xf>
    <xf numFmtId="0" fontId="19" fillId="10" borderId="25" xfId="0" applyFont="1" applyFill="1" applyBorder="1" applyAlignment="1">
      <alignment horizontal="center" wrapText="1"/>
    </xf>
    <xf numFmtId="0" fontId="19" fillId="12" borderId="15" xfId="0" applyFont="1" applyFill="1" applyBorder="1" applyAlignment="1">
      <alignment horizontal="center" wrapText="1"/>
    </xf>
    <xf numFmtId="0" fontId="19" fillId="12" borderId="16" xfId="0" applyFont="1" applyFill="1" applyBorder="1" applyAlignment="1">
      <alignment horizontal="center" wrapText="1"/>
    </xf>
    <xf numFmtId="0" fontId="19" fillId="12" borderId="24" xfId="0" applyFont="1" applyFill="1" applyBorder="1" applyAlignment="1">
      <alignment horizontal="center" wrapText="1"/>
    </xf>
    <xf numFmtId="0" fontId="19" fillId="14" borderId="17" xfId="0" applyFont="1" applyFill="1" applyBorder="1" applyAlignment="1">
      <alignment horizontal="center" wrapText="1"/>
    </xf>
    <xf numFmtId="0" fontId="19" fillId="14" borderId="0" xfId="0" applyFont="1" applyFill="1" applyAlignment="1">
      <alignment horizontal="center" wrapText="1"/>
    </xf>
    <xf numFmtId="0" fontId="19" fillId="14" borderId="25" xfId="0" applyFont="1" applyFill="1" applyBorder="1" applyAlignment="1">
      <alignment horizontal="center" wrapText="1"/>
    </xf>
    <xf numFmtId="0" fontId="19" fillId="13" borderId="23" xfId="0" applyFont="1" applyFill="1" applyBorder="1" applyAlignment="1">
      <alignment horizontal="center" wrapText="1"/>
    </xf>
    <xf numFmtId="0" fontId="19" fillId="13" borderId="26" xfId="0" applyFont="1" applyFill="1" applyBorder="1" applyAlignment="1">
      <alignment horizontal="center" wrapText="1"/>
    </xf>
    <xf numFmtId="0" fontId="19" fillId="13" borderId="19" xfId="0" applyFont="1" applyFill="1" applyBorder="1" applyAlignment="1">
      <alignment horizontal="center" wrapText="1"/>
    </xf>
    <xf numFmtId="0" fontId="0" fillId="0" borderId="10" xfId="0" applyBorder="1" applyAlignment="1">
      <alignment horizontal="left" wrapText="1"/>
    </xf>
    <xf numFmtId="0" fontId="0" fillId="0" borderId="13" xfId="0" applyBorder="1" applyAlignment="1">
      <alignment horizontal="left" wrapText="1"/>
    </xf>
    <xf numFmtId="0" fontId="0" fillId="0" borderId="20" xfId="0" applyBorder="1" applyAlignment="1">
      <alignment horizontal="left" wrapText="1"/>
    </xf>
    <xf numFmtId="0" fontId="0" fillId="0" borderId="14" xfId="0" applyBorder="1" applyAlignment="1">
      <alignment horizontal="left" wrapText="1"/>
    </xf>
    <xf numFmtId="0" fontId="0" fillId="0" borderId="13" xfId="0" applyBorder="1" applyAlignment="1">
      <alignment horizontal="left" vertical="center" wrapText="1"/>
    </xf>
    <xf numFmtId="0" fontId="0" fillId="0" borderId="20" xfId="0" applyBorder="1" applyAlignment="1">
      <alignment horizontal="left" vertical="center" wrapText="1"/>
    </xf>
    <xf numFmtId="0" fontId="0" fillId="0" borderId="14" xfId="0" applyBorder="1" applyAlignment="1">
      <alignment horizontal="left" vertical="center" wrapText="1"/>
    </xf>
  </cellXfs>
  <cellStyles count="2">
    <cellStyle name="Hüperlink" xfId="1" builtinId="8"/>
    <cellStyle name="Normaallaad" xfId="0" builtinId="0"/>
  </cellStyles>
  <dxfs count="0"/>
  <tableStyles count="0" defaultTableStyle="TableStyleMedium2" defaultPivotStyle="PivotStyleMedium9"/>
  <colors>
    <mruColors>
      <color rgb="FFC4BD97"/>
      <color rgb="FFCCC0DA"/>
      <color rgb="FFE8BCE4"/>
      <color rgb="FF00B0F0"/>
      <color rgb="FF00B050"/>
      <color rgb="FFFABF8F"/>
      <color rgb="FFFCD5B4"/>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theme" Target="theme/theme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125"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A40" totalsRowShown="0">
  <autoFilter ref="A2:A40" xr:uid="{00000000-0009-0000-0100-000002000000}"/>
  <tableColumns count="1">
    <tableColumn id="1" xr3:uid="{00000000-0010-0000-0100-000001000000}" name="Section of NECP template"/>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C2:C6" totalsRowShown="0">
  <autoFilter ref="C2:C6" xr:uid="{00000000-0009-0000-0100-000004000000}"/>
  <tableColumns count="1">
    <tableColumn id="1" xr3:uid="{00000000-0010-0000-0300-000001000000}" name="Programmi või meetme rakendamise sei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6EEB02-75D4-4488-B10F-CFD041FD2670}" name="Table32" displayName="Table32" ref="B2:B11" totalsRowShown="0">
  <autoFilter ref="B2:B11" xr:uid="{226DCFEB-65E8-494A-9A5C-24DF4B21768A}"/>
  <tableColumns count="1">
    <tableColumn id="1" xr3:uid="{527923A9-48D5-40D5-9E6F-A1937A30863A}" name="Programmi või meetme tüüp"/>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riigiteataja.ee/akt/108012016008?leiaKehtiv" TargetMode="External"/></Relationships>
</file>

<file path=xl/worksheets/_rels/sheet102.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07.xml.rels><?xml version="1.0" encoding="UTF-8" standalone="yes"?>
<Relationships xmlns="http://schemas.openxmlformats.org/package/2006/relationships"><Relationship Id="rId1" Type="http://schemas.openxmlformats.org/officeDocument/2006/relationships/hyperlink" Target="https://envir.ee/media/5809/download" TargetMode="External"/></Relationships>
</file>

<file path=xl/worksheets/_rels/sheet108.xml.rels><?xml version="1.0" encoding="UTF-8" standalone="yes"?>
<Relationships xmlns="http://schemas.openxmlformats.org/package/2006/relationships"><Relationship Id="rId1" Type="http://schemas.openxmlformats.org/officeDocument/2006/relationships/hyperlink" Target="https://envir.ee/media/5809/download" TargetMode="External"/></Relationships>
</file>

<file path=xl/worksheets/_rels/sheet109.xml.rels><?xml version="1.0" encoding="UTF-8" standalone="yes"?>
<Relationships xmlns="http://schemas.openxmlformats.org/package/2006/relationships"><Relationship Id="rId1" Type="http://schemas.openxmlformats.org/officeDocument/2006/relationships/hyperlink" Target="https://envir.ee/media/5809/downloa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riigiteataja.ee/akt/108012016008?leiaKehtiv" TargetMode="External"/></Relationships>
</file>

<file path=xl/worksheets/_rels/sheet11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envir.ee/media/5809/download" TargetMode="External"/></Relationships>
</file>

<file path=xl/worksheets/_rels/sheet111.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112.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113.xml.rels><?xml version="1.0" encoding="UTF-8" standalone="yes"?>
<Relationships xmlns="http://schemas.openxmlformats.org/package/2006/relationships"><Relationship Id="rId1" Type="http://schemas.openxmlformats.org/officeDocument/2006/relationships/hyperlink" Target="https://envir.ee/media/5809/download" TargetMode="External"/></Relationships>
</file>

<file path=xl/worksheets/_rels/sheet114.xml.rels><?xml version="1.0" encoding="UTF-8" standalone="yes"?>
<Relationships xmlns="http://schemas.openxmlformats.org/package/2006/relationships"><Relationship Id="rId1" Type="http://schemas.openxmlformats.org/officeDocument/2006/relationships/hyperlink" Target="https://www.riigiteataja.ee/akt/106012017005?leiaKehtiv" TargetMode="External"/></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nergiatalgud.ee/img_auth.php/1/12/Eesti_Arengufond._Elektriv%C3%B5rgu_t%C3%A4nane_olukord._V%C3%B5imalikud_arengustsenaariumid.pdf"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nergiatalgud.ee/img_auth.php/1/12/Eesti_Arengufond._Elektriv%C3%B5rgu_t%C3%A4nane_olukord._V%C3%B5imalikud_arengustsenaariumid.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hyperlink" Target="https://www.riigiteataja.ee/akt/114102016007?leiaKehtiv"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envir.ee/media/808/download" TargetMode="External"/><Relationship Id="rId1" Type="http://schemas.openxmlformats.org/officeDocument/2006/relationships/hyperlink" Target="https://envir.ee/media/808/download"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s://www.riigiteataja.ee/akt/101072016008?leiaKehtiv"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www.riigiteataja.ee/akt/116122022023"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46.xml.rels><?xml version="1.0" encoding="UTF-8" standalone="yes"?>
<Relationships xmlns="http://schemas.openxmlformats.org/package/2006/relationships"><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riigiteataja.ee/akt/103022023055"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52.xml.rels><?xml version="1.0" encoding="UTF-8" standalone="yes"?>
<Relationships xmlns="http://schemas.openxmlformats.org/package/2006/relationships"><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mkm.ee/sites/default/files/180917_energiatohusus_2030_aruanne.pdf;%20https:/www.kik.ee/sites/default/files/aruanne_kliimapoliitika_kulutohusus_final.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lering.ee/taastuvenergia-toetus" TargetMode="Externa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3.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75.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76.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77.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78.xml.rels><?xml version="1.0" encoding="UTF-8" standalone="yes"?>
<Relationships xmlns="http://schemas.openxmlformats.org/package/2006/relationships"><Relationship Id="rId1" Type="http://schemas.openxmlformats.org/officeDocument/2006/relationships/hyperlink" Target="https://www.mkm.ee/media/155/download" TargetMode="Externa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2.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85.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86.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88.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iigiteataja.ee/akt/106062017007?leiaKehtiv" TargetMode="External"/></Relationships>
</file>

<file path=xl/worksheets/_rels/sheet91.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2.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3.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4.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5.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_rels/sheet96.xml.rels><?xml version="1.0" encoding="UTF-8" standalone="yes"?>
<Relationships xmlns="http://schemas.openxmlformats.org/package/2006/relationships"><Relationship Id="rId1" Type="http://schemas.openxmlformats.org/officeDocument/2006/relationships/hyperlink" Target="https://www.kik.ee/sites/default/files/aruanne_kliimapoliitika_kulutohusus_final.pdf" TargetMode="External"/></Relationships>
</file>

<file path=xl/worksheets/_rels/sheet97.xml.rels><?xml version="1.0" encoding="UTF-8" standalone="yes"?>
<Relationships xmlns="http://schemas.openxmlformats.org/package/2006/relationships"><Relationship Id="rId1" Type="http://schemas.openxmlformats.org/officeDocument/2006/relationships/hyperlink" Target="https://www.sei.org/publications/eesti-kliimaambitsiooni-tostmise-voimaluste-analuus/" TargetMode="External"/></Relationships>
</file>

<file path=xl/worksheets/_rels/sheet98.xml.rels><?xml version="1.0" encoding="UTF-8" standalone="yes"?>
<Relationships xmlns="http://schemas.openxmlformats.org/package/2006/relationships"><Relationship Id="rId1" Type="http://schemas.openxmlformats.org/officeDocument/2006/relationships/hyperlink" Target="https://www.agri.ee/euroopa-liidu-uhise-pollumajanduspoliitika-strateegiakava-2023-20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D40"/>
  <sheetViews>
    <sheetView workbookViewId="0">
      <selection activeCell="E11" sqref="E11"/>
    </sheetView>
  </sheetViews>
  <sheetFormatPr defaultColWidth="8.6328125" defaultRowHeight="14.5" x14ac:dyDescent="0.35"/>
  <cols>
    <col min="1" max="1" width="35.453125" customWidth="1"/>
    <col min="2" max="2" width="36.08984375" customWidth="1"/>
    <col min="3" max="3" width="42.36328125" customWidth="1"/>
    <col min="4" max="4" width="29.6328125" customWidth="1"/>
    <col min="5" max="5" width="28.6328125" customWidth="1"/>
  </cols>
  <sheetData>
    <row r="2" spans="1:4" x14ac:dyDescent="0.35">
      <c r="A2" t="s">
        <v>0</v>
      </c>
      <c r="B2" t="s">
        <v>1</v>
      </c>
      <c r="C2" t="s">
        <v>2</v>
      </c>
      <c r="D2" t="s">
        <v>3</v>
      </c>
    </row>
    <row r="3" spans="1:4" x14ac:dyDescent="0.35">
      <c r="A3" t="s">
        <v>4</v>
      </c>
      <c r="B3" t="s">
        <v>5</v>
      </c>
      <c r="C3" t="s">
        <v>6</v>
      </c>
    </row>
    <row r="4" spans="1:4" x14ac:dyDescent="0.35">
      <c r="A4" t="s">
        <v>7</v>
      </c>
      <c r="B4" t="s">
        <v>8</v>
      </c>
      <c r="C4" t="s">
        <v>9</v>
      </c>
    </row>
    <row r="5" spans="1:4" x14ac:dyDescent="0.35">
      <c r="A5" t="s">
        <v>10</v>
      </c>
      <c r="B5" t="s">
        <v>11</v>
      </c>
      <c r="C5" t="s">
        <v>12</v>
      </c>
    </row>
    <row r="6" spans="1:4" x14ac:dyDescent="0.35">
      <c r="A6" t="s">
        <v>13</v>
      </c>
      <c r="B6" t="s">
        <v>14</v>
      </c>
      <c r="C6" t="s">
        <v>15</v>
      </c>
    </row>
    <row r="7" spans="1:4" x14ac:dyDescent="0.35">
      <c r="A7" t="s">
        <v>16</v>
      </c>
      <c r="B7" t="s">
        <v>17</v>
      </c>
    </row>
    <row r="8" spans="1:4" x14ac:dyDescent="0.35">
      <c r="A8" t="s">
        <v>18</v>
      </c>
      <c r="B8" t="s">
        <v>19</v>
      </c>
    </row>
    <row r="9" spans="1:4" x14ac:dyDescent="0.35">
      <c r="A9" t="s">
        <v>20</v>
      </c>
      <c r="B9" t="s">
        <v>21</v>
      </c>
    </row>
    <row r="10" spans="1:4" x14ac:dyDescent="0.35">
      <c r="A10" t="s">
        <v>22</v>
      </c>
      <c r="B10" t="s">
        <v>23</v>
      </c>
    </row>
    <row r="11" spans="1:4" x14ac:dyDescent="0.35">
      <c r="A11" t="s">
        <v>24</v>
      </c>
      <c r="B11" t="s">
        <v>25</v>
      </c>
    </row>
    <row r="12" spans="1:4" x14ac:dyDescent="0.35">
      <c r="A12" t="s">
        <v>26</v>
      </c>
    </row>
    <row r="13" spans="1:4" x14ac:dyDescent="0.35">
      <c r="A13" t="s">
        <v>27</v>
      </c>
    </row>
    <row r="14" spans="1:4" x14ac:dyDescent="0.35">
      <c r="A14" t="s">
        <v>28</v>
      </c>
    </row>
    <row r="15" spans="1:4" x14ac:dyDescent="0.35">
      <c r="A15" t="s">
        <v>29</v>
      </c>
    </row>
    <row r="16" spans="1:4" x14ac:dyDescent="0.35">
      <c r="A16" t="s">
        <v>30</v>
      </c>
    </row>
    <row r="17" spans="1:1" x14ac:dyDescent="0.35">
      <c r="A17" t="s">
        <v>31</v>
      </c>
    </row>
    <row r="18" spans="1:1" x14ac:dyDescent="0.35">
      <c r="A18" t="s">
        <v>32</v>
      </c>
    </row>
    <row r="19" spans="1:1" x14ac:dyDescent="0.35">
      <c r="A19" t="s">
        <v>33</v>
      </c>
    </row>
    <row r="20" spans="1:1" x14ac:dyDescent="0.35">
      <c r="A20" t="s">
        <v>34</v>
      </c>
    </row>
    <row r="21" spans="1:1" x14ac:dyDescent="0.35">
      <c r="A21" t="s">
        <v>35</v>
      </c>
    </row>
    <row r="22" spans="1:1" x14ac:dyDescent="0.35">
      <c r="A22" t="s">
        <v>36</v>
      </c>
    </row>
    <row r="23" spans="1:1" x14ac:dyDescent="0.35">
      <c r="A23" t="s">
        <v>37</v>
      </c>
    </row>
    <row r="24" spans="1:1" x14ac:dyDescent="0.35">
      <c r="A24" t="s">
        <v>38</v>
      </c>
    </row>
    <row r="25" spans="1:1" x14ac:dyDescent="0.35">
      <c r="A25" t="s">
        <v>39</v>
      </c>
    </row>
    <row r="26" spans="1:1" x14ac:dyDescent="0.35">
      <c r="A26" t="s">
        <v>40</v>
      </c>
    </row>
    <row r="27" spans="1:1" x14ac:dyDescent="0.35">
      <c r="A27" t="s">
        <v>41</v>
      </c>
    </row>
    <row r="28" spans="1:1" x14ac:dyDescent="0.35">
      <c r="A28" t="s">
        <v>42</v>
      </c>
    </row>
    <row r="29" spans="1:1" x14ac:dyDescent="0.35">
      <c r="A29" t="s">
        <v>43</v>
      </c>
    </row>
    <row r="30" spans="1:1" x14ac:dyDescent="0.35">
      <c r="A30" t="s">
        <v>44</v>
      </c>
    </row>
    <row r="31" spans="1:1" x14ac:dyDescent="0.35">
      <c r="A31" t="s">
        <v>45</v>
      </c>
    </row>
    <row r="32" spans="1:1" x14ac:dyDescent="0.35">
      <c r="A32" t="s">
        <v>46</v>
      </c>
    </row>
    <row r="33" spans="1:1" x14ac:dyDescent="0.35">
      <c r="A33" t="s">
        <v>47</v>
      </c>
    </row>
    <row r="34" spans="1:1" x14ac:dyDescent="0.35">
      <c r="A34" t="s">
        <v>48</v>
      </c>
    </row>
    <row r="35" spans="1:1" x14ac:dyDescent="0.35">
      <c r="A35" t="s">
        <v>49</v>
      </c>
    </row>
    <row r="36" spans="1:1" x14ac:dyDescent="0.35">
      <c r="A36" t="s">
        <v>50</v>
      </c>
    </row>
    <row r="37" spans="1:1" x14ac:dyDescent="0.35">
      <c r="A37" t="s">
        <v>51</v>
      </c>
    </row>
    <row r="38" spans="1:1" x14ac:dyDescent="0.35">
      <c r="A38" t="s">
        <v>52</v>
      </c>
    </row>
    <row r="39" spans="1:1" x14ac:dyDescent="0.35">
      <c r="A39" t="s">
        <v>53</v>
      </c>
    </row>
    <row r="40" spans="1:1" x14ac:dyDescent="0.35">
      <c r="A40" t="s">
        <v>54</v>
      </c>
    </row>
  </sheetData>
  <pageMargins left="0.7" right="0.7" top="0.75" bottom="0.75" header="0.3" footer="0.3"/>
  <pageSetup paperSize="9" orientation="portrait" r:id="rId1"/>
  <legacyDrawing r:id="rId2"/>
  <tableParts count="3">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15905-E35C-4B30-96EA-149C9EE02EC1}">
  <sheetPr>
    <tabColor theme="2" tint="-0.249977111117893"/>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13</v>
      </c>
    </row>
    <row r="3" spans="1:2" x14ac:dyDescent="0.35">
      <c r="A3" s="3" t="s">
        <v>495</v>
      </c>
      <c r="B3" s="7" t="str">
        <f ca="1">MID(CELL("filename",A1),FIND("]",CELL("filename",A1))+1,255)</f>
        <v>EN3b</v>
      </c>
    </row>
    <row r="4" spans="1:2" x14ac:dyDescent="0.35">
      <c r="A4" s="5" t="s">
        <v>496</v>
      </c>
      <c r="B4" s="6" t="s">
        <v>89</v>
      </c>
    </row>
    <row r="5" spans="1:2" x14ac:dyDescent="0.35">
      <c r="A5" s="3" t="s">
        <v>497</v>
      </c>
      <c r="B5" s="4"/>
    </row>
    <row r="6" spans="1:2" ht="29" x14ac:dyDescent="0.35">
      <c r="A6" s="5" t="s">
        <v>499</v>
      </c>
      <c r="B6" s="10" t="s">
        <v>546</v>
      </c>
    </row>
    <row r="7" spans="1:2" ht="58" x14ac:dyDescent="0.35">
      <c r="A7" s="3" t="s">
        <v>501</v>
      </c>
      <c r="B7" s="4" t="s">
        <v>547</v>
      </c>
    </row>
    <row r="8" spans="1:2" ht="29" x14ac:dyDescent="0.35">
      <c r="A8" s="8" t="s">
        <v>503</v>
      </c>
      <c r="B8" s="6" t="s">
        <v>504</v>
      </c>
    </row>
    <row r="9" spans="1:2" ht="29" x14ac:dyDescent="0.35">
      <c r="A9" s="3" t="s">
        <v>505</v>
      </c>
      <c r="B9" s="4" t="s">
        <v>506</v>
      </c>
    </row>
    <row r="10" spans="1:2" ht="29" x14ac:dyDescent="0.35">
      <c r="A10" s="5" t="s">
        <v>507</v>
      </c>
      <c r="B10" s="14" t="s">
        <v>508</v>
      </c>
    </row>
    <row r="11" spans="1:2" x14ac:dyDescent="0.35">
      <c r="A11" s="3" t="s">
        <v>509</v>
      </c>
      <c r="B11" s="7"/>
    </row>
    <row r="12" spans="1:2" x14ac:dyDescent="0.35">
      <c r="A12" s="5" t="s">
        <v>510</v>
      </c>
      <c r="B12" s="81" t="s">
        <v>548</v>
      </c>
    </row>
    <row r="13" spans="1:2" x14ac:dyDescent="0.35">
      <c r="A13" s="3" t="s">
        <v>1</v>
      </c>
      <c r="B13" s="4" t="str">
        <f>LEFT(B32,LEN(B32)-2)</f>
        <v>Otsene toetus (Economic)</v>
      </c>
    </row>
    <row r="14" spans="1:2" ht="130.5" x14ac:dyDescent="0.35">
      <c r="A14" s="5" t="s">
        <v>512</v>
      </c>
      <c r="B14" s="10" t="s">
        <v>536</v>
      </c>
    </row>
    <row r="15" spans="1:2" ht="29" x14ac:dyDescent="0.35">
      <c r="A15" s="3" t="s">
        <v>2</v>
      </c>
      <c r="B15" s="4" t="str">
        <f>LEFT(B39,LEN(B39)-2)</f>
        <v>Käimasolev (Implemented)</v>
      </c>
    </row>
    <row r="16" spans="1:2" ht="29" x14ac:dyDescent="0.35">
      <c r="A16" s="5" t="s">
        <v>514</v>
      </c>
      <c r="B16" s="10" t="s">
        <v>549</v>
      </c>
    </row>
    <row r="17" spans="1:2" ht="29" x14ac:dyDescent="0.35">
      <c r="A17" s="3" t="s">
        <v>55</v>
      </c>
      <c r="B17" s="4" t="s">
        <v>56</v>
      </c>
    </row>
    <row r="18" spans="1:2" ht="29" x14ac:dyDescent="0.35">
      <c r="A18" s="5" t="s">
        <v>516</v>
      </c>
      <c r="B18" s="10" t="s">
        <v>538</v>
      </c>
    </row>
    <row r="19" spans="1:2" ht="29" x14ac:dyDescent="0.35">
      <c r="A19" s="3" t="s">
        <v>518</v>
      </c>
      <c r="B19" s="11" t="s">
        <v>550</v>
      </c>
    </row>
    <row r="20" spans="1:2" ht="29" x14ac:dyDescent="0.35">
      <c r="A20" s="5" t="s">
        <v>520</v>
      </c>
      <c r="B20" s="10" t="s">
        <v>545</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339C74E2-EE63-4D13-A05A-CD0B069AFD42}"/>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8F0E295-F797-4D28-86D4-485CC233CE08}">
          <x14:formula1>
            <xm:f>Input!$A$3:$A$40</xm:f>
          </x14:formula1>
          <xm:sqref>B1</xm:sqref>
        </x14:dataValidation>
      </x14:dataValidations>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B4BD-51B6-478D-9B32-C335A8154E54}">
  <sheetPr>
    <tabColor rgb="FFFFFF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18" t="s">
        <v>353</v>
      </c>
    </row>
    <row r="5" spans="1:2" ht="29" x14ac:dyDescent="0.35">
      <c r="A5" s="3" t="s">
        <v>497</v>
      </c>
      <c r="B5" s="7" t="s">
        <v>902</v>
      </c>
    </row>
    <row r="6" spans="1:2" x14ac:dyDescent="0.35">
      <c r="A6" s="5" t="s">
        <v>499</v>
      </c>
      <c r="B6" s="6"/>
    </row>
    <row r="7" spans="1:2" ht="58" x14ac:dyDescent="0.35">
      <c r="A7" s="3" t="s">
        <v>501</v>
      </c>
      <c r="B7" s="7" t="s">
        <v>903</v>
      </c>
    </row>
    <row r="8" spans="1:2" ht="29" x14ac:dyDescent="0.35">
      <c r="A8" s="8" t="s">
        <v>503</v>
      </c>
      <c r="B8" s="6" t="s">
        <v>504</v>
      </c>
    </row>
    <row r="9" spans="1:2" ht="43.5" x14ac:dyDescent="0.35">
      <c r="A9" s="3" t="s">
        <v>505</v>
      </c>
      <c r="B9" s="7" t="s">
        <v>859</v>
      </c>
    </row>
    <row r="10" spans="1:2" ht="29" x14ac:dyDescent="0.35">
      <c r="A10" s="5" t="s">
        <v>507</v>
      </c>
      <c r="B10" s="6" t="s">
        <v>877</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763</v>
      </c>
    </row>
    <row r="15" spans="1:2" ht="29" x14ac:dyDescent="0.35">
      <c r="A15" s="3" t="s">
        <v>2</v>
      </c>
      <c r="B15" s="4" t="str">
        <f>LEFT(B39,LEN(B39)-2)</f>
        <v>Kavandamisel (Provisional)</v>
      </c>
    </row>
    <row r="16" spans="1:2" ht="29" x14ac:dyDescent="0.35">
      <c r="A16" s="5" t="s">
        <v>514</v>
      </c>
      <c r="B16" s="10" t="s">
        <v>904</v>
      </c>
    </row>
    <row r="17" spans="1:2" ht="29" x14ac:dyDescent="0.35">
      <c r="A17" s="3" t="s">
        <v>55</v>
      </c>
      <c r="B17" s="4" t="s">
        <v>579</v>
      </c>
    </row>
    <row r="18" spans="1:2" ht="29" x14ac:dyDescent="0.35">
      <c r="A18" s="5" t="s">
        <v>516</v>
      </c>
      <c r="B18" s="10" t="s">
        <v>842</v>
      </c>
    </row>
    <row r="19" spans="1:2" ht="29" x14ac:dyDescent="0.35">
      <c r="A19" s="3" t="s">
        <v>518</v>
      </c>
      <c r="B19" s="4"/>
    </row>
    <row r="20" spans="1:2" x14ac:dyDescent="0.35">
      <c r="A20" s="5" t="s">
        <v>520</v>
      </c>
      <c r="B20" s="5"/>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523</v>
      </c>
    </row>
    <row r="39" spans="1:7" x14ac:dyDescent="0.35">
      <c r="A39" t="s">
        <v>524</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20E22B7-6EC4-4C58-A0C3-92CB02374BC8}">
          <x14:formula1>
            <xm:f>Input!$A$3:$A$40</xm:f>
          </x14:formula1>
          <xm:sqref>B1</xm:sqref>
        </x14:dataValidation>
      </x14:dataValidations>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BD3F-BC4F-4EB4-825B-0DC01E0FB825}">
  <sheetPr>
    <tabColor rgb="FFFFFF00"/>
  </sheetPr>
  <dimension ref="A1:G47"/>
  <sheetViews>
    <sheetView topLeftCell="A6"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ht="43.5" x14ac:dyDescent="0.35">
      <c r="A4" s="5" t="s">
        <v>496</v>
      </c>
      <c r="B4" s="19" t="s">
        <v>905</v>
      </c>
    </row>
    <row r="5" spans="1:2" ht="29" x14ac:dyDescent="0.35">
      <c r="A5" s="3" t="s">
        <v>497</v>
      </c>
      <c r="B5" s="7" t="s">
        <v>906</v>
      </c>
    </row>
    <row r="6" spans="1:2" x14ac:dyDescent="0.35">
      <c r="A6" s="5" t="s">
        <v>499</v>
      </c>
      <c r="B6" s="6"/>
    </row>
    <row r="7" spans="1:2" ht="101.5" x14ac:dyDescent="0.35">
      <c r="A7" s="3" t="s">
        <v>501</v>
      </c>
      <c r="B7" s="7" t="s">
        <v>907</v>
      </c>
    </row>
    <row r="8" spans="1:2" ht="29" x14ac:dyDescent="0.35">
      <c r="A8" s="8" t="s">
        <v>503</v>
      </c>
      <c r="B8" s="6" t="s">
        <v>504</v>
      </c>
    </row>
    <row r="9" spans="1:2" x14ac:dyDescent="0.35">
      <c r="A9" s="3" t="s">
        <v>505</v>
      </c>
      <c r="B9" s="7" t="s">
        <v>825</v>
      </c>
    </row>
    <row r="10" spans="1:2" ht="29" x14ac:dyDescent="0.35">
      <c r="A10" s="5" t="s">
        <v>507</v>
      </c>
      <c r="B10" s="6" t="s">
        <v>826</v>
      </c>
    </row>
    <row r="11" spans="1:2" x14ac:dyDescent="0.35">
      <c r="A11" s="3" t="s">
        <v>509</v>
      </c>
      <c r="B11" s="7"/>
    </row>
    <row r="12" spans="1:2" x14ac:dyDescent="0.35">
      <c r="A12" s="5" t="s">
        <v>510</v>
      </c>
      <c r="B12" s="9"/>
    </row>
    <row r="13" spans="1:2" x14ac:dyDescent="0.35">
      <c r="A13" s="3" t="s">
        <v>1</v>
      </c>
      <c r="B13" s="4" t="str">
        <f>LEFT(B32,LEN(B32)-2)</f>
        <v>Teadus- ja arendustegevus (Research)</v>
      </c>
    </row>
    <row r="14" spans="1:2" ht="29" x14ac:dyDescent="0.35">
      <c r="A14" s="5" t="s">
        <v>512</v>
      </c>
      <c r="B14" s="44" t="s">
        <v>763</v>
      </c>
    </row>
    <row r="15" spans="1:2" ht="29" x14ac:dyDescent="0.35">
      <c r="A15" s="3" t="s">
        <v>2</v>
      </c>
      <c r="B15" s="4" t="str">
        <f>LEFT(B39,LEN(B39)-2)</f>
        <v>Kavandamisel (Provisional)</v>
      </c>
    </row>
    <row r="16" spans="1:2" ht="29" x14ac:dyDescent="0.35">
      <c r="A16" s="5" t="s">
        <v>514</v>
      </c>
      <c r="B16" s="10" t="s">
        <v>908</v>
      </c>
    </row>
    <row r="17" spans="1:2" ht="29" x14ac:dyDescent="0.35">
      <c r="A17" s="3" t="s">
        <v>55</v>
      </c>
      <c r="B17" s="4" t="s">
        <v>579</v>
      </c>
    </row>
    <row r="18" spans="1:2" ht="29" x14ac:dyDescent="0.35">
      <c r="A18" s="5" t="s">
        <v>516</v>
      </c>
      <c r="B18" s="10" t="s">
        <v>842</v>
      </c>
    </row>
    <row r="19" spans="1:2" ht="29" x14ac:dyDescent="0.35">
      <c r="A19" s="3" t="s">
        <v>518</v>
      </c>
      <c r="B19" s="4"/>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c r="B29" t="s">
        <v>909</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Teadus- ja arendustegevus (Research);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523</v>
      </c>
    </row>
    <row r="39" spans="1:7" x14ac:dyDescent="0.35">
      <c r="A39" t="s">
        <v>524</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4F093A6-0CB6-41EA-AC66-CE05B65F3AC7}">
          <x14:formula1>
            <xm:f>Input!$A$3:$A$40</xm:f>
          </x14:formula1>
          <xm:sqref>B1</xm:sqref>
        </x14:dataValidation>
      </x14:dataValidations>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BEC46-C7C6-4F65-95E2-F5E1FB8CA088}">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row>
    <row r="3" spans="1:3" x14ac:dyDescent="0.35">
      <c r="A3" s="3" t="s">
        <v>495</v>
      </c>
      <c r="B3" s="7"/>
    </row>
    <row r="4" spans="1:3" x14ac:dyDescent="0.35">
      <c r="A4" s="5" t="s">
        <v>496</v>
      </c>
      <c r="B4" s="19" t="s">
        <v>387</v>
      </c>
    </row>
    <row r="5" spans="1:3" x14ac:dyDescent="0.35">
      <c r="A5" s="3" t="s">
        <v>497</v>
      </c>
      <c r="B5" s="7" t="s">
        <v>910</v>
      </c>
    </row>
    <row r="6" spans="1:3" x14ac:dyDescent="0.35">
      <c r="A6" s="5" t="s">
        <v>499</v>
      </c>
      <c r="B6" s="6"/>
    </row>
    <row r="7" spans="1:3" ht="29" x14ac:dyDescent="0.35">
      <c r="A7" s="3" t="s">
        <v>501</v>
      </c>
      <c r="B7" s="7" t="s">
        <v>911</v>
      </c>
      <c r="C7" s="24"/>
    </row>
    <row r="8" spans="1:3" ht="29" x14ac:dyDescent="0.35">
      <c r="A8" s="8" t="s">
        <v>503</v>
      </c>
      <c r="B8" s="6" t="s">
        <v>504</v>
      </c>
    </row>
    <row r="9" spans="1:3" x14ac:dyDescent="0.35">
      <c r="A9" s="3" t="s">
        <v>505</v>
      </c>
      <c r="B9" s="7" t="s">
        <v>825</v>
      </c>
    </row>
    <row r="10" spans="1:3" ht="29" x14ac:dyDescent="0.35">
      <c r="A10" s="5" t="s">
        <v>507</v>
      </c>
      <c r="B10" s="6" t="s">
        <v>826</v>
      </c>
    </row>
    <row r="11" spans="1:3" x14ac:dyDescent="0.35">
      <c r="A11" s="3" t="s">
        <v>509</v>
      </c>
      <c r="B11" s="7"/>
    </row>
    <row r="12" spans="1:3" x14ac:dyDescent="0.35">
      <c r="A12" s="5" t="s">
        <v>510</v>
      </c>
      <c r="B12" s="9"/>
    </row>
    <row r="13" spans="1:3" x14ac:dyDescent="0.35">
      <c r="A13" s="3" t="s">
        <v>1</v>
      </c>
      <c r="B13" s="4" t="str">
        <f>LEFT(B32,LEN(B32)-2)</f>
        <v>Otsene toetus (Economic); Haridus (Education); Teavitamine (Information)</v>
      </c>
    </row>
    <row r="14" spans="1:3" ht="29" x14ac:dyDescent="0.35">
      <c r="A14" s="5" t="s">
        <v>512</v>
      </c>
      <c r="B14" s="44" t="s">
        <v>840</v>
      </c>
    </row>
    <row r="15" spans="1:3" ht="29" x14ac:dyDescent="0.35">
      <c r="A15" s="3" t="s">
        <v>2</v>
      </c>
      <c r="B15" s="4" t="str">
        <f>LEFT(B39,LEN(B39)-2)</f>
        <v>Rakendatud (Adopted or Expired)</v>
      </c>
    </row>
    <row r="16" spans="1:3" ht="29" x14ac:dyDescent="0.35">
      <c r="A16" s="5" t="s">
        <v>514</v>
      </c>
      <c r="B16" s="10" t="s">
        <v>912</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c r="B23" t="s">
        <v>523</v>
      </c>
    </row>
    <row r="24" spans="1:2" x14ac:dyDescent="0.35">
      <c r="A24" t="str">
        <f>Input!B4</f>
        <v>Haridus (Education)</v>
      </c>
      <c r="B24" t="s">
        <v>523</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Haridus (Education); Teavitamine (Information);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25AA0D7B-85B0-4ECF-AF5E-C7BA6F98F44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4E737B7-A136-4FD6-ABF4-7EC8A9A23A61}">
          <x14:formula1>
            <xm:f>Input!$A$3:$A$40</xm:f>
          </x14:formula1>
          <xm:sqref>B1</xm:sqref>
        </x14:dataValidation>
      </x14:dataValidations>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F8B6-4E8B-45F1-B0AB-6C63DC3CBDD2}">
  <sheetPr codeName="Leht48">
    <tabColor rgb="FFCCC0DA"/>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JM1</v>
      </c>
    </row>
    <row r="4" spans="1:2" ht="43.5" x14ac:dyDescent="0.35">
      <c r="A4" s="5" t="s">
        <v>496</v>
      </c>
      <c r="B4" s="6" t="s">
        <v>913</v>
      </c>
    </row>
    <row r="5" spans="1:2" ht="29" x14ac:dyDescent="0.35">
      <c r="A5" s="3" t="s">
        <v>497</v>
      </c>
      <c r="B5" s="7" t="s">
        <v>914</v>
      </c>
    </row>
    <row r="6" spans="1:2" x14ac:dyDescent="0.35">
      <c r="A6" s="5" t="s">
        <v>499</v>
      </c>
      <c r="B6" s="6"/>
    </row>
    <row r="7" spans="1:2" ht="174" customHeight="1" x14ac:dyDescent="0.35">
      <c r="A7" s="3" t="s">
        <v>501</v>
      </c>
      <c r="B7" s="4" t="s">
        <v>915</v>
      </c>
    </row>
    <row r="8" spans="1:2" ht="29" x14ac:dyDescent="0.35">
      <c r="A8" s="8" t="s">
        <v>503</v>
      </c>
      <c r="B8" s="6" t="s">
        <v>504</v>
      </c>
    </row>
    <row r="9" spans="1:2" x14ac:dyDescent="0.35">
      <c r="A9" s="3" t="s">
        <v>505</v>
      </c>
      <c r="B9" s="7" t="s">
        <v>916</v>
      </c>
    </row>
    <row r="10" spans="1:2" ht="29" x14ac:dyDescent="0.35">
      <c r="A10" s="5" t="s">
        <v>507</v>
      </c>
      <c r="B10" s="6" t="s">
        <v>899</v>
      </c>
    </row>
    <row r="11" spans="1:2" x14ac:dyDescent="0.35">
      <c r="A11" s="3" t="s">
        <v>509</v>
      </c>
      <c r="B11" s="7"/>
    </row>
    <row r="12" spans="1:2" x14ac:dyDescent="0.35">
      <c r="A12" s="5" t="s">
        <v>510</v>
      </c>
      <c r="B12" s="9"/>
    </row>
    <row r="13" spans="1:2" x14ac:dyDescent="0.35">
      <c r="A13" s="3" t="s">
        <v>1</v>
      </c>
      <c r="B13" s="4" t="str">
        <f>LEFT(B32,LEN(B32)-2)</f>
        <v>Planeerimine (Planning); Seadusandlus (Regulatory)</v>
      </c>
    </row>
    <row r="14" spans="1:2" ht="43.5" x14ac:dyDescent="0.35">
      <c r="A14" s="5" t="s">
        <v>512</v>
      </c>
      <c r="B14" s="44" t="s">
        <v>917</v>
      </c>
    </row>
    <row r="15" spans="1:2" ht="37.5" customHeight="1" x14ac:dyDescent="0.35">
      <c r="A15" s="3" t="s">
        <v>2</v>
      </c>
      <c r="B15" s="4" t="str">
        <f>LEFT(B39,LEN(B39)-2)</f>
        <v>Käimasolev (Implemented)</v>
      </c>
    </row>
    <row r="16" spans="1:2" ht="29" x14ac:dyDescent="0.35">
      <c r="A16" s="5" t="s">
        <v>514</v>
      </c>
      <c r="B16" s="10" t="s">
        <v>918</v>
      </c>
    </row>
    <row r="17" spans="1:2" ht="29" x14ac:dyDescent="0.35">
      <c r="A17" s="3" t="s">
        <v>55</v>
      </c>
      <c r="B17" s="4" t="s">
        <v>56</v>
      </c>
    </row>
    <row r="18" spans="1:2" ht="29" x14ac:dyDescent="0.35">
      <c r="A18" s="5" t="s">
        <v>516</v>
      </c>
      <c r="B18" s="10" t="s">
        <v>919</v>
      </c>
    </row>
    <row r="19" spans="1:2" ht="29" x14ac:dyDescent="0.35">
      <c r="A19" s="3" t="s">
        <v>518</v>
      </c>
      <c r="B19" s="4" t="s">
        <v>920</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523</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Planeerimine (Planning); 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4E45B1-7355-4C0F-87F0-0831E81D6394}">
          <x14:formula1>
            <xm:f>Input!$A$3:$A$40</xm:f>
          </x14:formula1>
          <xm:sqref>B1</xm:sqref>
        </x14:dataValidation>
      </x14:dataValidations>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8CC7-2BAA-4645-8CB7-540A5E002A33}">
  <sheetPr>
    <tabColor rgb="FFCCC0DA"/>
    <pageSetUpPr fitToPage="1"/>
  </sheetPr>
  <dimension ref="A1:G47"/>
  <sheetViews>
    <sheetView topLeftCell="A5" workbookViewId="0">
      <selection activeCell="O17" sqref="A17:O18"/>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JM2</v>
      </c>
    </row>
    <row r="4" spans="1:2" x14ac:dyDescent="0.35">
      <c r="A4" s="5" t="s">
        <v>496</v>
      </c>
      <c r="B4" s="6" t="s">
        <v>413</v>
      </c>
    </row>
    <row r="5" spans="1:2" ht="29" x14ac:dyDescent="0.35">
      <c r="A5" s="3" t="s">
        <v>497</v>
      </c>
      <c r="B5" s="7" t="s">
        <v>921</v>
      </c>
    </row>
    <row r="6" spans="1:2" x14ac:dyDescent="0.35">
      <c r="A6" s="5" t="s">
        <v>499</v>
      </c>
      <c r="B6" s="6" t="s">
        <v>922</v>
      </c>
    </row>
    <row r="7" spans="1:2" ht="159.5" x14ac:dyDescent="0.35">
      <c r="A7" s="3" t="s">
        <v>501</v>
      </c>
      <c r="B7" s="7" t="s">
        <v>923</v>
      </c>
    </row>
    <row r="8" spans="1:2" ht="29" x14ac:dyDescent="0.35">
      <c r="A8" s="8" t="s">
        <v>503</v>
      </c>
      <c r="B8" s="6" t="s">
        <v>504</v>
      </c>
    </row>
    <row r="9" spans="1:2" x14ac:dyDescent="0.35">
      <c r="A9" s="3" t="s">
        <v>505</v>
      </c>
      <c r="B9" s="7" t="s">
        <v>916</v>
      </c>
    </row>
    <row r="10" spans="1:2" ht="29" x14ac:dyDescent="0.35">
      <c r="A10" s="5" t="s">
        <v>507</v>
      </c>
      <c r="B10" s="6" t="s">
        <v>863</v>
      </c>
    </row>
    <row r="11" spans="1:2" x14ac:dyDescent="0.35">
      <c r="A11" s="3" t="s">
        <v>509</v>
      </c>
      <c r="B11" s="7"/>
    </row>
    <row r="12" spans="1:2" x14ac:dyDescent="0.35">
      <c r="A12" s="5" t="s">
        <v>510</v>
      </c>
      <c r="B12" s="9"/>
    </row>
    <row r="13" spans="1:2" x14ac:dyDescent="0.35">
      <c r="A13" s="3" t="s">
        <v>1</v>
      </c>
      <c r="B13" s="4" t="str">
        <f>LEFT(B32,LEN(B32)-2)</f>
        <v>Seadusandlus (Regulatory)</v>
      </c>
    </row>
    <row r="14" spans="1:2" ht="43.5" x14ac:dyDescent="0.35">
      <c r="A14" s="5" t="s">
        <v>512</v>
      </c>
      <c r="B14" s="44" t="s">
        <v>924</v>
      </c>
    </row>
    <row r="15" spans="1:2" ht="29" x14ac:dyDescent="0.35">
      <c r="A15" s="3" t="s">
        <v>2</v>
      </c>
      <c r="B15" s="4" t="str">
        <f>LEFT(B39,LEN(B39)-2)</f>
        <v>Käimasolev (Implemented)</v>
      </c>
    </row>
    <row r="16" spans="1:2" ht="29" x14ac:dyDescent="0.35">
      <c r="A16" s="5" t="s">
        <v>514</v>
      </c>
      <c r="B16" s="10" t="s">
        <v>925</v>
      </c>
    </row>
    <row r="17" spans="1:2" ht="29" x14ac:dyDescent="0.35">
      <c r="A17" s="3" t="s">
        <v>55</v>
      </c>
      <c r="B17" s="4" t="s">
        <v>56</v>
      </c>
    </row>
    <row r="18" spans="1:2" ht="29" x14ac:dyDescent="0.35">
      <c r="A18" s="5" t="s">
        <v>516</v>
      </c>
      <c r="B18" s="10" t="s">
        <v>919</v>
      </c>
    </row>
    <row r="19" spans="1:2" ht="29" x14ac:dyDescent="0.35">
      <c r="A19" s="3" t="s">
        <v>518</v>
      </c>
      <c r="B19" s="11"/>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2BA4D89-9974-43D0-84E9-41D2CB8B3E4E}">
          <x14:formula1>
            <xm:f>Input!$A$3:$A$40</xm:f>
          </x14:formula1>
          <xm:sqref>B1</xm:sqref>
        </x14:dataValidation>
      </x14:dataValidations>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EAE3-18D0-4668-AF23-6CC380BCAFCF}">
  <sheetPr codeName="Leht45">
    <tabColor theme="7" tint="0.59999389629810485"/>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JM3</v>
      </c>
    </row>
    <row r="4" spans="1:2" ht="29" x14ac:dyDescent="0.35">
      <c r="A4" s="5" t="s">
        <v>496</v>
      </c>
      <c r="B4" s="6" t="s">
        <v>407</v>
      </c>
    </row>
    <row r="5" spans="1:2" ht="29" x14ac:dyDescent="0.35">
      <c r="A5" s="3" t="s">
        <v>497</v>
      </c>
      <c r="B5" s="7" t="s">
        <v>921</v>
      </c>
    </row>
    <row r="6" spans="1:2" x14ac:dyDescent="0.35">
      <c r="A6" s="5" t="s">
        <v>499</v>
      </c>
      <c r="B6" s="6"/>
    </row>
    <row r="7" spans="1:2" ht="101.5" x14ac:dyDescent="0.35">
      <c r="A7" s="3" t="s">
        <v>501</v>
      </c>
      <c r="B7" s="7" t="s">
        <v>926</v>
      </c>
    </row>
    <row r="8" spans="1:2" ht="29" x14ac:dyDescent="0.35">
      <c r="A8" s="8" t="s">
        <v>503</v>
      </c>
      <c r="B8" s="6" t="s">
        <v>504</v>
      </c>
    </row>
    <row r="9" spans="1:2" x14ac:dyDescent="0.35">
      <c r="A9" s="3" t="s">
        <v>505</v>
      </c>
      <c r="B9" s="7" t="s">
        <v>916</v>
      </c>
    </row>
    <row r="10" spans="1:2" ht="29" x14ac:dyDescent="0.35">
      <c r="A10" s="5" t="s">
        <v>507</v>
      </c>
      <c r="B10" s="6" t="s">
        <v>899</v>
      </c>
    </row>
    <row r="11" spans="1:2" x14ac:dyDescent="0.35">
      <c r="A11" s="3" t="s">
        <v>509</v>
      </c>
      <c r="B11" s="7"/>
    </row>
    <row r="12" spans="1:2" x14ac:dyDescent="0.35">
      <c r="A12" s="5" t="s">
        <v>510</v>
      </c>
      <c r="B12" s="9"/>
    </row>
    <row r="13" spans="1:2" x14ac:dyDescent="0.35">
      <c r="A13" s="3" t="s">
        <v>1</v>
      </c>
      <c r="B13" s="4" t="str">
        <f>LEFT(B32,LEN(B32)-2)</f>
        <v>Teavitamine (Information); Seadusandlus (Regulatory)</v>
      </c>
    </row>
    <row r="14" spans="1:2" ht="29" x14ac:dyDescent="0.35">
      <c r="A14" s="5" t="s">
        <v>512</v>
      </c>
      <c r="B14" s="44" t="s">
        <v>927</v>
      </c>
    </row>
    <row r="15" spans="1:2" ht="29" x14ac:dyDescent="0.35">
      <c r="A15" s="3" t="s">
        <v>2</v>
      </c>
      <c r="B15" s="4" t="str">
        <f>LEFT(B39,LEN(B39)-2)</f>
        <v>Käimasolev (Implemented)</v>
      </c>
    </row>
    <row r="16" spans="1:2" ht="29" x14ac:dyDescent="0.35">
      <c r="A16" s="5" t="s">
        <v>514</v>
      </c>
      <c r="B16" s="10" t="s">
        <v>637</v>
      </c>
    </row>
    <row r="17" spans="1:2" ht="29" x14ac:dyDescent="0.35">
      <c r="A17" s="3" t="s">
        <v>55</v>
      </c>
      <c r="B17" s="4" t="s">
        <v>56</v>
      </c>
    </row>
    <row r="18" spans="1:2" ht="29" x14ac:dyDescent="0.35">
      <c r="A18" s="5" t="s">
        <v>516</v>
      </c>
      <c r="B18" s="10" t="s">
        <v>919</v>
      </c>
    </row>
    <row r="19" spans="1:2" ht="29" x14ac:dyDescent="0.35">
      <c r="A19" s="3" t="s">
        <v>518</v>
      </c>
      <c r="B19" s="4" t="s">
        <v>920</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Teavitamine (Information); 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153DBD-55F5-4AC7-9607-5652CE0E82A1}">
          <x14:formula1>
            <xm:f>Input!$A$3:$A$40</xm:f>
          </x14:formula1>
          <xm:sqref>B1</xm:sqref>
        </x14:dataValidation>
      </x14:dataValidations>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FAF4-42AC-4DB1-A4CB-E6E34895E3A4}">
  <sheetPr codeName="Leht47">
    <tabColor theme="7" tint="0.59999389629810485"/>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JM4</v>
      </c>
    </row>
    <row r="4" spans="1:2" ht="29" x14ac:dyDescent="0.35">
      <c r="A4" s="5" t="s">
        <v>496</v>
      </c>
      <c r="B4" s="6" t="s">
        <v>410</v>
      </c>
    </row>
    <row r="5" spans="1:2" ht="29" x14ac:dyDescent="0.35">
      <c r="A5" s="3" t="s">
        <v>497</v>
      </c>
      <c r="B5" s="7" t="s">
        <v>928</v>
      </c>
    </row>
    <row r="6" spans="1:2" x14ac:dyDescent="0.35">
      <c r="A6" s="5" t="s">
        <v>499</v>
      </c>
      <c r="B6" s="6"/>
    </row>
    <row r="7" spans="1:2" ht="72.5" x14ac:dyDescent="0.35">
      <c r="A7" s="3" t="s">
        <v>501</v>
      </c>
      <c r="B7" s="7" t="s">
        <v>929</v>
      </c>
    </row>
    <row r="8" spans="1:2" ht="29" x14ac:dyDescent="0.35">
      <c r="A8" s="8" t="s">
        <v>503</v>
      </c>
      <c r="B8" s="6" t="s">
        <v>504</v>
      </c>
    </row>
    <row r="9" spans="1:2" x14ac:dyDescent="0.35">
      <c r="A9" s="3" t="s">
        <v>505</v>
      </c>
      <c r="B9" s="7" t="s">
        <v>916</v>
      </c>
    </row>
    <row r="10" spans="1:2" ht="29" x14ac:dyDescent="0.35">
      <c r="A10" s="5" t="s">
        <v>507</v>
      </c>
      <c r="B10" s="6" t="s">
        <v>863</v>
      </c>
    </row>
    <row r="11" spans="1:2" x14ac:dyDescent="0.35">
      <c r="A11" s="3" t="s">
        <v>509</v>
      </c>
      <c r="B11" s="7"/>
    </row>
    <row r="12" spans="1:2" x14ac:dyDescent="0.35">
      <c r="A12" s="5" t="s">
        <v>510</v>
      </c>
      <c r="B12" s="9"/>
    </row>
    <row r="13" spans="1:2" x14ac:dyDescent="0.35">
      <c r="A13" s="3" t="s">
        <v>1</v>
      </c>
      <c r="B13" s="4" t="str">
        <f>LEFT(B32,LEN(B32)-2)</f>
        <v>Teavitamine (Information)</v>
      </c>
    </row>
    <row r="14" spans="1:2" ht="29" x14ac:dyDescent="0.35">
      <c r="A14" s="5" t="s">
        <v>512</v>
      </c>
      <c r="B14" s="44" t="s">
        <v>927</v>
      </c>
    </row>
    <row r="15" spans="1:2" ht="29" x14ac:dyDescent="0.35">
      <c r="A15" s="3" t="s">
        <v>2</v>
      </c>
      <c r="B15" s="4" t="str">
        <f>LEFT(B39,LEN(B39)-2)</f>
        <v>Käimasolev (Implemented)</v>
      </c>
    </row>
    <row r="16" spans="1:2" ht="29" x14ac:dyDescent="0.35">
      <c r="A16" s="5" t="s">
        <v>514</v>
      </c>
      <c r="B16" s="10" t="s">
        <v>637</v>
      </c>
    </row>
    <row r="17" spans="1:2" ht="29" x14ac:dyDescent="0.35">
      <c r="A17" s="3" t="s">
        <v>55</v>
      </c>
      <c r="B17" s="4" t="s">
        <v>56</v>
      </c>
    </row>
    <row r="18" spans="1:2" ht="29" x14ac:dyDescent="0.35">
      <c r="A18" s="5" t="s">
        <v>516</v>
      </c>
      <c r="B18" s="10" t="s">
        <v>919</v>
      </c>
    </row>
    <row r="19" spans="1:2" ht="29" x14ac:dyDescent="0.35">
      <c r="A19" s="3" t="s">
        <v>518</v>
      </c>
      <c r="B19" s="4" t="s">
        <v>920</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E3E02F0-EA29-4F46-B8E5-785E43CE334A}">
          <x14:formula1>
            <xm:f>Input!$A$3:$A$40</xm:f>
          </x14:formula1>
          <xm:sqref>B1</xm:sqref>
        </x14:dataValidation>
      </x14:dataValidations>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57C0-E422-44CA-9289-0AACC506D505}">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ht="29" x14ac:dyDescent="0.35">
      <c r="A4" s="5" t="s">
        <v>496</v>
      </c>
      <c r="B4" s="6" t="s">
        <v>427</v>
      </c>
    </row>
    <row r="5" spans="1:2" x14ac:dyDescent="0.35">
      <c r="A5" s="3" t="s">
        <v>497</v>
      </c>
      <c r="B5" s="7"/>
    </row>
    <row r="6" spans="1:2" x14ac:dyDescent="0.35">
      <c r="A6" s="5" t="s">
        <v>499</v>
      </c>
      <c r="B6" s="6"/>
    </row>
    <row r="7" spans="1:2" ht="43.5" x14ac:dyDescent="0.35">
      <c r="A7" s="3" t="s">
        <v>501</v>
      </c>
      <c r="B7" s="7" t="s">
        <v>930</v>
      </c>
    </row>
    <row r="8" spans="1:2" ht="29" x14ac:dyDescent="0.35">
      <c r="A8" s="8" t="s">
        <v>503</v>
      </c>
      <c r="B8" s="6" t="s">
        <v>504</v>
      </c>
    </row>
    <row r="9" spans="1:2" x14ac:dyDescent="0.35">
      <c r="A9" s="3" t="s">
        <v>505</v>
      </c>
      <c r="B9" s="7" t="s">
        <v>415</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931</v>
      </c>
    </row>
    <row r="15" spans="1:2" ht="29" x14ac:dyDescent="0.35">
      <c r="A15" s="3" t="s">
        <v>2</v>
      </c>
      <c r="B15" s="4" t="str">
        <f>LEFT(B39,LEN(B39)-2)</f>
        <v>Käimasolev (Implemented)</v>
      </c>
    </row>
    <row r="16" spans="1:2" ht="29" x14ac:dyDescent="0.35">
      <c r="A16" s="5" t="s">
        <v>514</v>
      </c>
      <c r="B16" s="10">
        <v>2022</v>
      </c>
    </row>
    <row r="17" spans="1:2" ht="29" x14ac:dyDescent="0.35">
      <c r="A17" s="3" t="s">
        <v>55</v>
      </c>
      <c r="B17" s="4" t="s">
        <v>56</v>
      </c>
    </row>
    <row r="18" spans="1:2" ht="29" x14ac:dyDescent="0.35">
      <c r="A18" s="5" t="s">
        <v>516</v>
      </c>
      <c r="B18" s="10" t="s">
        <v>919</v>
      </c>
    </row>
    <row r="19" spans="1:2" ht="29" x14ac:dyDescent="0.35">
      <c r="A19" s="3" t="s">
        <v>518</v>
      </c>
      <c r="B19" s="11" t="s">
        <v>932</v>
      </c>
    </row>
    <row r="20" spans="1:2" x14ac:dyDescent="0.35">
      <c r="A20" s="5" t="s">
        <v>520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0B8F80E5-A4CC-4A8B-B95A-D4E2F31BDB0A}"/>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7295C57-97CE-4191-8D2E-3CBFC725DCF5}">
          <x14:formula1>
            <xm:f>Input!$A$3:$A$40</xm:f>
          </x14:formula1>
          <xm:sqref>B1</xm:sqref>
        </x14:dataValidation>
      </x14:dataValidations>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DA99-AD5B-4624-A218-BD77CAEC9EBD}">
  <sheetPr>
    <tabColor rgb="FF00B05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ht="29" x14ac:dyDescent="0.35">
      <c r="A4" s="5" t="s">
        <v>496</v>
      </c>
      <c r="B4" s="6" t="s">
        <v>424</v>
      </c>
    </row>
    <row r="5" spans="1:2" x14ac:dyDescent="0.35">
      <c r="A5" s="3" t="s">
        <v>497</v>
      </c>
      <c r="B5" s="7"/>
    </row>
    <row r="6" spans="1:2" x14ac:dyDescent="0.35">
      <c r="A6" s="5" t="s">
        <v>499</v>
      </c>
      <c r="B6" s="6"/>
    </row>
    <row r="7" spans="1:2" ht="72.5" x14ac:dyDescent="0.35">
      <c r="A7" s="3" t="s">
        <v>501</v>
      </c>
      <c r="B7" s="7" t="s">
        <v>933</v>
      </c>
    </row>
    <row r="8" spans="1:2" ht="29" x14ac:dyDescent="0.35">
      <c r="A8" s="8" t="s">
        <v>503</v>
      </c>
      <c r="B8" s="6" t="s">
        <v>504</v>
      </c>
    </row>
    <row r="9" spans="1:2" x14ac:dyDescent="0.35">
      <c r="A9" s="3" t="s">
        <v>505</v>
      </c>
      <c r="B9" s="7" t="s">
        <v>415</v>
      </c>
    </row>
    <row r="10" spans="1:2" ht="29" x14ac:dyDescent="0.35">
      <c r="A10" s="5" t="s">
        <v>507</v>
      </c>
      <c r="B10" s="6" t="s">
        <v>595</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934</v>
      </c>
    </row>
    <row r="15" spans="1:2" ht="29" x14ac:dyDescent="0.35">
      <c r="A15" s="3" t="s">
        <v>2</v>
      </c>
      <c r="B15" s="4" t="str">
        <f>LEFT(B39,LEN(B39)-2)</f>
        <v>Käimasolev (Implemented)</v>
      </c>
    </row>
    <row r="16" spans="1:2" ht="29" x14ac:dyDescent="0.35">
      <c r="A16" s="5" t="s">
        <v>514</v>
      </c>
      <c r="B16" s="10">
        <v>2012</v>
      </c>
    </row>
    <row r="17" spans="1:2" ht="29" x14ac:dyDescent="0.35">
      <c r="A17" s="3" t="s">
        <v>55</v>
      </c>
      <c r="B17" s="4" t="s">
        <v>56</v>
      </c>
    </row>
    <row r="18" spans="1:2" ht="29" x14ac:dyDescent="0.35">
      <c r="A18" s="5" t="s">
        <v>516</v>
      </c>
      <c r="B18" s="10" t="s">
        <v>919</v>
      </c>
    </row>
    <row r="19" spans="1:2" ht="29" x14ac:dyDescent="0.35">
      <c r="A19" s="3" t="s">
        <v>518</v>
      </c>
      <c r="B19" s="11" t="s">
        <v>932</v>
      </c>
    </row>
    <row r="20" spans="1:2" x14ac:dyDescent="0.35">
      <c r="A20" s="5" t="s">
        <v>520</v>
      </c>
      <c r="B20" s="5"/>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A4774CE8-0531-4705-A1D1-F9E055F1387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A0DD468-33FD-4997-8F6E-24A556A91CA1}">
          <x14:formula1>
            <xm:f>Input!$A$3:$A$40</xm:f>
          </x14:formula1>
          <xm:sqref>B1</xm:sqref>
        </x14:dataValidation>
      </x14:dataValidations>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556AA-B95D-4D09-9D3F-5A2D54A365DF}">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6" t="s">
        <v>935</v>
      </c>
    </row>
    <row r="5" spans="1:2" x14ac:dyDescent="0.35">
      <c r="A5" s="3" t="s">
        <v>497</v>
      </c>
      <c r="B5" s="7"/>
    </row>
    <row r="6" spans="1:2" x14ac:dyDescent="0.35">
      <c r="A6" s="5" t="s">
        <v>499</v>
      </c>
      <c r="B6" s="6"/>
    </row>
    <row r="7" spans="1:2" ht="72.5" x14ac:dyDescent="0.35">
      <c r="A7" s="3" t="s">
        <v>501</v>
      </c>
      <c r="B7" s="7" t="s">
        <v>936</v>
      </c>
    </row>
    <row r="8" spans="1:2" ht="29" x14ac:dyDescent="0.35">
      <c r="A8" s="8" t="s">
        <v>503</v>
      </c>
      <c r="B8" s="6" t="s">
        <v>504</v>
      </c>
    </row>
    <row r="9" spans="1:2" x14ac:dyDescent="0.35">
      <c r="A9" s="3" t="s">
        <v>505</v>
      </c>
      <c r="B9" s="7" t="s">
        <v>415</v>
      </c>
    </row>
    <row r="10" spans="1:2" ht="29" x14ac:dyDescent="0.35">
      <c r="A10" s="5" t="s">
        <v>507</v>
      </c>
      <c r="B10" s="6" t="s">
        <v>937</v>
      </c>
    </row>
    <row r="11" spans="1:2" x14ac:dyDescent="0.35">
      <c r="A11" s="3" t="s">
        <v>509</v>
      </c>
      <c r="B11" s="7"/>
    </row>
    <row r="12" spans="1:2" x14ac:dyDescent="0.35">
      <c r="A12" s="5" t="s">
        <v>510</v>
      </c>
      <c r="B12" s="9"/>
    </row>
    <row r="13" spans="1:2" ht="30.75" customHeight="1" x14ac:dyDescent="0.35">
      <c r="A13" s="3" t="s">
        <v>1</v>
      </c>
      <c r="B13" s="4" t="str">
        <f>LEFT(B32,LEN(B32)-2)</f>
        <v>Otsene toetus (Economic); Teavitamine (Information); Seadusandlus (Regulatory); Teadus- ja arendustegevus (Research)</v>
      </c>
    </row>
    <row r="14" spans="1:2" ht="101.5" x14ac:dyDescent="0.35">
      <c r="A14" s="5" t="s">
        <v>512</v>
      </c>
      <c r="B14" s="44" t="s">
        <v>938</v>
      </c>
    </row>
    <row r="15" spans="1:2" ht="29" x14ac:dyDescent="0.35">
      <c r="A15" s="3" t="s">
        <v>2</v>
      </c>
      <c r="B15" s="4" t="str">
        <f>LEFT(B39,LEN(B39)-2)</f>
        <v>Käimasolev (Implemented)</v>
      </c>
    </row>
    <row r="16" spans="1:2" ht="29" x14ac:dyDescent="0.35">
      <c r="A16" s="5" t="s">
        <v>514</v>
      </c>
      <c r="B16" s="10">
        <v>2020</v>
      </c>
    </row>
    <row r="17" spans="1:2" ht="29" x14ac:dyDescent="0.35">
      <c r="A17" s="3" t="s">
        <v>55</v>
      </c>
      <c r="B17" s="4" t="s">
        <v>56</v>
      </c>
    </row>
    <row r="18" spans="1:2" ht="29" x14ac:dyDescent="0.35">
      <c r="A18" s="5" t="s">
        <v>516</v>
      </c>
      <c r="B18" s="10" t="s">
        <v>919</v>
      </c>
    </row>
    <row r="19" spans="1:2" ht="29" x14ac:dyDescent="0.35">
      <c r="A19" s="3" t="s">
        <v>518</v>
      </c>
      <c r="B19" s="11" t="s">
        <v>932</v>
      </c>
    </row>
    <row r="20" spans="1:2" x14ac:dyDescent="0.35">
      <c r="A20" s="5" t="s">
        <v>520</v>
      </c>
      <c r="B20" s="31"/>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c r="B29" t="s">
        <v>523</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Teavitamine (Information); Seadusandlus (Regulatory); Teadus- ja arendustegevus (Research);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DC6BFE58-5D6C-4913-AB46-4C8CC88BDF22}"/>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68E12C5-02E3-4882-975C-5FE7CF69E319}">
          <x14:formula1>
            <xm:f>Input!$A$3:$A$40</xm:f>
          </x14:formula1>
          <xm:sqref>B1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51746-4CF8-4F54-AC11-F18575C2F335}">
  <sheetPr>
    <tabColor theme="2" tint="-0.249977111117893"/>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t="s">
        <v>13</v>
      </c>
    </row>
    <row r="3" spans="1:3" x14ac:dyDescent="0.35">
      <c r="A3" s="3" t="s">
        <v>495</v>
      </c>
      <c r="B3" s="7" t="str">
        <f ca="1">MID(CELL("filename",A1),FIND("]",CELL("filename",A1))+1,255)</f>
        <v>EN3c</v>
      </c>
    </row>
    <row r="4" spans="1:3" x14ac:dyDescent="0.35">
      <c r="A4" s="5" t="s">
        <v>496</v>
      </c>
      <c r="B4" s="6" t="s">
        <v>92</v>
      </c>
    </row>
    <row r="5" spans="1:3" x14ac:dyDescent="0.35">
      <c r="A5" s="3" t="s">
        <v>497</v>
      </c>
      <c r="B5" s="7" t="e">
        <f>LEFT(B57,LEN(B57)-2)</f>
        <v>#VALUE!</v>
      </c>
      <c r="C5" s="24"/>
    </row>
    <row r="6" spans="1:3" x14ac:dyDescent="0.35">
      <c r="A6" s="5" t="s">
        <v>499</v>
      </c>
      <c r="B6" s="10"/>
    </row>
    <row r="7" spans="1:3" ht="58" x14ac:dyDescent="0.35">
      <c r="A7" s="3" t="s">
        <v>501</v>
      </c>
      <c r="B7" s="4" t="s">
        <v>551</v>
      </c>
      <c r="C7" s="24"/>
    </row>
    <row r="8" spans="1:3" ht="29" x14ac:dyDescent="0.35">
      <c r="A8" s="8" t="s">
        <v>503</v>
      </c>
      <c r="B8" s="6" t="s">
        <v>504</v>
      </c>
    </row>
    <row r="9" spans="1:3" ht="29" x14ac:dyDescent="0.35">
      <c r="A9" s="3" t="s">
        <v>505</v>
      </c>
      <c r="B9" s="4" t="s">
        <v>506</v>
      </c>
    </row>
    <row r="10" spans="1:3" ht="29" x14ac:dyDescent="0.35">
      <c r="A10" s="5" t="s">
        <v>507</v>
      </c>
      <c r="B10" s="14" t="s">
        <v>508</v>
      </c>
    </row>
    <row r="11" spans="1:3" x14ac:dyDescent="0.35">
      <c r="A11" s="3" t="s">
        <v>509</v>
      </c>
      <c r="B11" s="7"/>
    </row>
    <row r="12" spans="1:3" x14ac:dyDescent="0.35">
      <c r="A12" s="5" t="s">
        <v>510</v>
      </c>
      <c r="B12" s="81" t="s">
        <v>552</v>
      </c>
    </row>
    <row r="13" spans="1:3" x14ac:dyDescent="0.35">
      <c r="A13" s="3" t="s">
        <v>1</v>
      </c>
      <c r="B13" s="4" t="str">
        <f>LEFT(B32,LEN(B32)-2)</f>
        <v>Otsene toetus (Economic)</v>
      </c>
    </row>
    <row r="14" spans="1:3" ht="130.5" x14ac:dyDescent="0.35">
      <c r="A14" s="5" t="s">
        <v>512</v>
      </c>
      <c r="B14" s="10" t="s">
        <v>536</v>
      </c>
    </row>
    <row r="15" spans="1:3" ht="29" x14ac:dyDescent="0.35">
      <c r="A15" s="3" t="s">
        <v>2</v>
      </c>
      <c r="B15" s="4" t="str">
        <f>LEFT(B39,LEN(B39)-2)</f>
        <v>Käimasolev (Implemented)</v>
      </c>
    </row>
    <row r="16" spans="1:3" ht="29" x14ac:dyDescent="0.35">
      <c r="A16" s="5" t="s">
        <v>514</v>
      </c>
      <c r="B16" s="10" t="s">
        <v>549</v>
      </c>
    </row>
    <row r="17" spans="1:2" ht="29" x14ac:dyDescent="0.35">
      <c r="A17" s="3" t="s">
        <v>55</v>
      </c>
      <c r="B17" s="4" t="s">
        <v>56</v>
      </c>
    </row>
    <row r="18" spans="1:2" ht="29" x14ac:dyDescent="0.35">
      <c r="A18" s="5" t="s">
        <v>516</v>
      </c>
      <c r="B18" s="10" t="s">
        <v>538</v>
      </c>
    </row>
    <row r="19" spans="1:2" ht="29" x14ac:dyDescent="0.35">
      <c r="A19" s="3" t="s">
        <v>518</v>
      </c>
      <c r="B19" s="11" t="s">
        <v>550</v>
      </c>
    </row>
    <row r="20" spans="1:2" ht="29" x14ac:dyDescent="0.35">
      <c r="A20" s="5" t="s">
        <v>520</v>
      </c>
      <c r="B20" s="10" t="s">
        <v>545</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CC90F2FB-9318-4565-8941-024D1968C72C}"/>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CA4841FF-A43F-4743-A26A-48E734E140A3}">
          <x14:formula1>
            <xm:f>Input!$A$3:$A$40</xm:f>
          </x14:formula1>
          <xm:sqref>B1</xm:sqref>
        </x14:dataValidation>
      </x14:dataValidations>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53F9-D118-48C3-9D5A-86A6ED407297}">
  <sheetPr codeName="Leht52">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MM4</v>
      </c>
    </row>
    <row r="4" spans="1:2" ht="43.5" x14ac:dyDescent="0.35">
      <c r="A4" s="5" t="s">
        <v>496</v>
      </c>
      <c r="B4" s="6" t="s">
        <v>417</v>
      </c>
    </row>
    <row r="5" spans="1:2" ht="29" x14ac:dyDescent="0.35">
      <c r="A5" s="3" t="s">
        <v>497</v>
      </c>
      <c r="B5" s="7" t="s">
        <v>939</v>
      </c>
    </row>
    <row r="6" spans="1:2" x14ac:dyDescent="0.35">
      <c r="A6" s="5" t="s">
        <v>499</v>
      </c>
      <c r="B6" s="6"/>
    </row>
    <row r="7" spans="1:2" ht="58" x14ac:dyDescent="0.35">
      <c r="A7" s="3" t="s">
        <v>501</v>
      </c>
      <c r="B7" s="7" t="s">
        <v>940</v>
      </c>
    </row>
    <row r="8" spans="1:2" ht="29" x14ac:dyDescent="0.35">
      <c r="A8" s="8" t="s">
        <v>503</v>
      </c>
      <c r="B8" s="6" t="s">
        <v>504</v>
      </c>
    </row>
    <row r="9" spans="1:2" x14ac:dyDescent="0.35">
      <c r="A9" s="3" t="s">
        <v>505</v>
      </c>
      <c r="B9" s="7" t="s">
        <v>415</v>
      </c>
    </row>
    <row r="10" spans="1:2" ht="29" x14ac:dyDescent="0.35">
      <c r="A10" s="5" t="s">
        <v>507</v>
      </c>
      <c r="B10" s="6" t="s">
        <v>595</v>
      </c>
    </row>
    <row r="11" spans="1:2" x14ac:dyDescent="0.35">
      <c r="A11" s="3" t="s">
        <v>509</v>
      </c>
      <c r="B11" s="20"/>
    </row>
    <row r="12" spans="1:2" x14ac:dyDescent="0.35">
      <c r="A12" s="5" t="s">
        <v>510</v>
      </c>
      <c r="B12" s="21"/>
    </row>
    <row r="13" spans="1:2" x14ac:dyDescent="0.35">
      <c r="A13" s="3" t="s">
        <v>1</v>
      </c>
      <c r="B13" s="4" t="str">
        <f>LEFT(B32,LEN(B32)-2)</f>
        <v>Otsene toetus (Economic); Teavitamine (Information)</v>
      </c>
    </row>
    <row r="14" spans="1:2" ht="29" x14ac:dyDescent="0.35">
      <c r="A14" s="5" t="s">
        <v>512</v>
      </c>
      <c r="B14" s="44" t="s">
        <v>941</v>
      </c>
    </row>
    <row r="15" spans="1:2" ht="29" x14ac:dyDescent="0.35">
      <c r="A15" s="3" t="s">
        <v>2</v>
      </c>
      <c r="B15" s="4" t="str">
        <f>LEFT(B39,LEN(B39)-2)</f>
        <v>Käimasolev (Implemented)</v>
      </c>
    </row>
    <row r="16" spans="1:2" ht="29" x14ac:dyDescent="0.35">
      <c r="A16" s="5" t="s">
        <v>514</v>
      </c>
      <c r="B16" s="10">
        <v>2012</v>
      </c>
    </row>
    <row r="17" spans="1:2" ht="29" x14ac:dyDescent="0.35">
      <c r="A17" s="3" t="s">
        <v>55</v>
      </c>
      <c r="B17" s="4" t="s">
        <v>56</v>
      </c>
    </row>
    <row r="18" spans="1:2" ht="29" x14ac:dyDescent="0.35">
      <c r="A18" s="5" t="s">
        <v>516</v>
      </c>
      <c r="B18" s="10" t="s">
        <v>919</v>
      </c>
    </row>
    <row r="19" spans="1:2" ht="29" x14ac:dyDescent="0.35">
      <c r="A19" s="3" t="s">
        <v>518</v>
      </c>
      <c r="B19" s="11" t="s">
        <v>932</v>
      </c>
    </row>
    <row r="20" spans="1:2" x14ac:dyDescent="0.35">
      <c r="B20" s="31"/>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Teavitamine (Information);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EB7B1C85-AA28-4879-B214-3734FDD11035}"/>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327A1F39-975E-4891-BC88-3D56EDC5211E}">
          <x14:formula1>
            <xm:f>Input!$A$3:$A$40</xm:f>
          </x14:formula1>
          <xm:sqref>B1</xm:sqref>
        </x14:dataValidation>
      </x14:dataValidations>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1EFF-1121-4977-8235-86F514FFF597}">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6" t="s">
        <v>942</v>
      </c>
    </row>
    <row r="5" spans="1:2" x14ac:dyDescent="0.35">
      <c r="A5" s="3" t="s">
        <v>497</v>
      </c>
      <c r="B5" s="7"/>
    </row>
    <row r="6" spans="1:2" x14ac:dyDescent="0.35">
      <c r="A6" s="5" t="s">
        <v>499</v>
      </c>
      <c r="B6" s="6"/>
    </row>
    <row r="7" spans="1:2" ht="72.5" x14ac:dyDescent="0.35">
      <c r="A7" s="3" t="s">
        <v>501</v>
      </c>
      <c r="B7" s="7" t="s">
        <v>943</v>
      </c>
    </row>
    <row r="8" spans="1:2" ht="29" x14ac:dyDescent="0.35">
      <c r="A8" s="8" t="s">
        <v>503</v>
      </c>
      <c r="B8" s="6" t="s">
        <v>504</v>
      </c>
    </row>
    <row r="9" spans="1:2" x14ac:dyDescent="0.35">
      <c r="A9" s="3" t="s">
        <v>505</v>
      </c>
      <c r="B9" s="7" t="s">
        <v>415</v>
      </c>
    </row>
    <row r="10" spans="1:2" ht="29" x14ac:dyDescent="0.35">
      <c r="A10" s="5" t="s">
        <v>507</v>
      </c>
      <c r="B10" s="6" t="s">
        <v>944</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72.5" x14ac:dyDescent="0.35">
      <c r="A14" s="5" t="s">
        <v>512</v>
      </c>
      <c r="B14" s="44" t="s">
        <v>945</v>
      </c>
    </row>
    <row r="15" spans="1:2" ht="29" x14ac:dyDescent="0.35">
      <c r="A15" s="3" t="s">
        <v>2</v>
      </c>
      <c r="B15" s="4" t="str">
        <f>LEFT(B39,LEN(B39)-2)</f>
        <v>Rakendatud (Adopted or Expired)</v>
      </c>
    </row>
    <row r="16" spans="1:2" ht="24" customHeight="1" x14ac:dyDescent="0.35">
      <c r="A16" s="5" t="s">
        <v>514</v>
      </c>
      <c r="B16" s="10" t="s">
        <v>853</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9B14C65C-A29B-4C7E-8AAF-8FFA9B983148}"/>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D771946-8D06-47FE-A6EF-291EB08231AF}">
          <x14:formula1>
            <xm:f>Input!$A$3:$A$40</xm:f>
          </x14:formula1>
          <xm:sqref>B1</xm:sqref>
        </x14:dataValidation>
      </x14:dataValidations>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D45F-4D89-4603-80A0-A7E4D372A472}">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6" t="s">
        <v>946</v>
      </c>
    </row>
    <row r="5" spans="1:2" x14ac:dyDescent="0.35">
      <c r="A5" s="3" t="s">
        <v>497</v>
      </c>
      <c r="B5" s="7"/>
    </row>
    <row r="6" spans="1:2" x14ac:dyDescent="0.35">
      <c r="A6" s="5" t="s">
        <v>499</v>
      </c>
      <c r="B6" s="6"/>
    </row>
    <row r="7" spans="1:2" ht="101.5" x14ac:dyDescent="0.35">
      <c r="A7" s="3" t="s">
        <v>501</v>
      </c>
      <c r="B7" s="7" t="s">
        <v>947</v>
      </c>
    </row>
    <row r="8" spans="1:2" ht="29" x14ac:dyDescent="0.35">
      <c r="A8" s="8" t="s">
        <v>503</v>
      </c>
      <c r="B8" s="6" t="s">
        <v>504</v>
      </c>
    </row>
    <row r="9" spans="1:2" x14ac:dyDescent="0.35">
      <c r="A9" s="3" t="s">
        <v>505</v>
      </c>
      <c r="B9" s="7" t="s">
        <v>415</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840</v>
      </c>
    </row>
    <row r="15" spans="1:2" ht="29" x14ac:dyDescent="0.35">
      <c r="A15" s="3" t="s">
        <v>2</v>
      </c>
      <c r="B15" s="4" t="str">
        <f>LEFT(B39,LEN(B39)-2)</f>
        <v>Planeeritud (Planned)</v>
      </c>
    </row>
    <row r="16" spans="1:2" ht="29" x14ac:dyDescent="0.35">
      <c r="A16" s="5" t="s">
        <v>514</v>
      </c>
      <c r="B16" s="10" t="s">
        <v>853</v>
      </c>
    </row>
    <row r="17" spans="1:2" ht="29" x14ac:dyDescent="0.35">
      <c r="A17" s="3" t="s">
        <v>55</v>
      </c>
      <c r="B17" s="4" t="s">
        <v>56</v>
      </c>
    </row>
    <row r="18" spans="1:2" ht="29" x14ac:dyDescent="0.35">
      <c r="A18" s="5" t="s">
        <v>516</v>
      </c>
      <c r="B18" s="10" t="s">
        <v>842</v>
      </c>
    </row>
    <row r="19" spans="1:2" ht="29" x14ac:dyDescent="0.35">
      <c r="A19" s="3" t="s">
        <v>518</v>
      </c>
      <c r="B19" s="4" t="s">
        <v>843</v>
      </c>
    </row>
    <row r="20" spans="1:2" x14ac:dyDescent="0.35">
      <c r="A20" s="5" t="s">
        <v>520</v>
      </c>
      <c r="B20" s="31"/>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xr:uid="{CF276134-80BC-460D-B0C7-206E772D36AD}"/>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6F0CD5A-BBAE-4D58-A4F0-894722B8A693}">
          <x14:formula1>
            <xm:f>Input!$A$3:$A$40</xm:f>
          </x14:formula1>
          <xm:sqref>B1</xm:sqref>
        </x14:dataValidation>
      </x14:dataValidations>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3A881-5F92-4979-85CA-2BD6CE980BA8}">
  <sheetPr>
    <tabColor rgb="FF00B05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row>
    <row r="3" spans="1:3" x14ac:dyDescent="0.35">
      <c r="A3" s="3" t="s">
        <v>495</v>
      </c>
      <c r="B3" s="7"/>
    </row>
    <row r="4" spans="1:3" x14ac:dyDescent="0.35">
      <c r="A4" s="5" t="s">
        <v>496</v>
      </c>
      <c r="B4" s="6" t="s">
        <v>436</v>
      </c>
      <c r="C4" s="24"/>
    </row>
    <row r="5" spans="1:3" x14ac:dyDescent="0.35">
      <c r="A5" s="3" t="s">
        <v>497</v>
      </c>
      <c r="B5" s="7"/>
      <c r="C5" s="24"/>
    </row>
    <row r="6" spans="1:3" x14ac:dyDescent="0.35">
      <c r="A6" s="5" t="s">
        <v>499</v>
      </c>
      <c r="B6" s="6"/>
      <c r="C6" s="24"/>
    </row>
    <row r="7" spans="1:3" ht="43.5" x14ac:dyDescent="0.35">
      <c r="A7" s="3" t="s">
        <v>501</v>
      </c>
      <c r="B7" s="7" t="s">
        <v>948</v>
      </c>
      <c r="C7" s="24"/>
    </row>
    <row r="8" spans="1:3" ht="29" x14ac:dyDescent="0.35">
      <c r="A8" s="8" t="s">
        <v>503</v>
      </c>
      <c r="B8" s="6" t="s">
        <v>504</v>
      </c>
    </row>
    <row r="9" spans="1:3" x14ac:dyDescent="0.35">
      <c r="A9" s="3" t="s">
        <v>505</v>
      </c>
      <c r="B9" s="7" t="s">
        <v>415</v>
      </c>
    </row>
    <row r="10" spans="1:3" ht="29" x14ac:dyDescent="0.35">
      <c r="A10" s="5" t="s">
        <v>507</v>
      </c>
      <c r="B10" s="6" t="s">
        <v>949</v>
      </c>
    </row>
    <row r="11" spans="1:3" x14ac:dyDescent="0.35">
      <c r="A11" s="3" t="s">
        <v>509</v>
      </c>
      <c r="B11" s="7"/>
    </row>
    <row r="12" spans="1:3" x14ac:dyDescent="0.35">
      <c r="A12" s="5" t="s">
        <v>510</v>
      </c>
      <c r="B12" s="9"/>
    </row>
    <row r="13" spans="1:3" ht="29" x14ac:dyDescent="0.35">
      <c r="A13" s="3" t="s">
        <v>1</v>
      </c>
      <c r="B13" s="4" t="str">
        <f>LEFT(B32,LEN(B32)-2)</f>
        <v>Otsene toetus (Economic); Seadusandlus (Regulatory); Vabatahtlik (Voluntary)</v>
      </c>
    </row>
    <row r="14" spans="1:3" ht="29" x14ac:dyDescent="0.35">
      <c r="A14" s="5" t="s">
        <v>512</v>
      </c>
      <c r="B14" s="44" t="s">
        <v>941</v>
      </c>
    </row>
    <row r="15" spans="1:3" ht="29" x14ac:dyDescent="0.35">
      <c r="A15" s="3" t="s">
        <v>2</v>
      </c>
      <c r="B15" s="4" t="str">
        <f>LEFT(B39,LEN(B39)-2)</f>
        <v>Käimasolev (Implemented)</v>
      </c>
    </row>
    <row r="16" spans="1:3" ht="29" x14ac:dyDescent="0.35">
      <c r="A16" s="5" t="s">
        <v>514</v>
      </c>
      <c r="B16" s="10">
        <v>2009</v>
      </c>
    </row>
    <row r="17" spans="1:2" ht="29" x14ac:dyDescent="0.35">
      <c r="A17" s="3" t="s">
        <v>55</v>
      </c>
      <c r="B17" s="4" t="s">
        <v>56</v>
      </c>
    </row>
    <row r="18" spans="1:2" ht="29" x14ac:dyDescent="0.35">
      <c r="A18" s="5" t="s">
        <v>516</v>
      </c>
      <c r="B18" s="10" t="s">
        <v>919</v>
      </c>
    </row>
    <row r="19" spans="1:2" ht="29" x14ac:dyDescent="0.35">
      <c r="A19" s="3" t="s">
        <v>518</v>
      </c>
      <c r="B19" s="11" t="s">
        <v>932</v>
      </c>
    </row>
    <row r="20" spans="1:2" x14ac:dyDescent="0.35">
      <c r="A20" s="5" t="s">
        <v>520</v>
      </c>
      <c r="B20" s="31"/>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c r="B30" t="s">
        <v>523</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Vabatahtlik (Voluntary);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E2E170E2-E4C5-49FC-8FB7-8D1FE78A4B6C}"/>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C2E1BA7-1CF7-4C09-B5A9-C7E5BAEC1DD2}">
          <x14:formula1>
            <xm:f>Input!$A$3:$A$40</xm:f>
          </x14:formula1>
          <xm:sqref>B1</xm:sqref>
        </x14:dataValidation>
      </x14:dataValidations>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8065-3371-4FE7-9A41-F923A9F7C699}">
  <sheetPr>
    <tabColor rgb="FF00B050"/>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t="s">
        <v>439</v>
      </c>
    </row>
    <row r="5" spans="1:2" x14ac:dyDescent="0.35">
      <c r="A5" s="3" t="s">
        <v>497</v>
      </c>
      <c r="B5" s="7"/>
    </row>
    <row r="6" spans="1:2" x14ac:dyDescent="0.35">
      <c r="A6" s="5" t="s">
        <v>499</v>
      </c>
      <c r="B6" s="6"/>
    </row>
    <row r="7" spans="1:2" ht="43.5" x14ac:dyDescent="0.35">
      <c r="A7" s="3" t="s">
        <v>501</v>
      </c>
      <c r="B7" s="7" t="s">
        <v>950</v>
      </c>
    </row>
    <row r="8" spans="1:2" ht="29" x14ac:dyDescent="0.35">
      <c r="A8" s="8" t="s">
        <v>503</v>
      </c>
      <c r="B8" s="6" t="s">
        <v>504</v>
      </c>
    </row>
    <row r="9" spans="1:2" x14ac:dyDescent="0.35">
      <c r="A9" s="3" t="s">
        <v>505</v>
      </c>
      <c r="B9" s="7" t="s">
        <v>415</v>
      </c>
    </row>
    <row r="10" spans="1:2" ht="29" x14ac:dyDescent="0.35">
      <c r="A10" s="5" t="s">
        <v>507</v>
      </c>
      <c r="B10" s="6" t="s">
        <v>595</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951</v>
      </c>
    </row>
    <row r="15" spans="1:2" ht="29" x14ac:dyDescent="0.35">
      <c r="A15" s="3" t="s">
        <v>2</v>
      </c>
      <c r="B15" s="4" t="str">
        <f>LEFT(B39,LEN(B39)-2)</f>
        <v>Käimasolev (Implemented)</v>
      </c>
    </row>
    <row r="16" spans="1:2" ht="29" x14ac:dyDescent="0.35">
      <c r="A16" s="5" t="s">
        <v>514</v>
      </c>
      <c r="B16" s="10">
        <v>2021</v>
      </c>
    </row>
    <row r="17" spans="1:2" ht="29" x14ac:dyDescent="0.35">
      <c r="A17" s="3" t="s">
        <v>55</v>
      </c>
      <c r="B17" s="4" t="s">
        <v>56</v>
      </c>
    </row>
    <row r="18" spans="1:2" ht="29" x14ac:dyDescent="0.35">
      <c r="A18" s="5" t="s">
        <v>516</v>
      </c>
      <c r="B18" s="10" t="s">
        <v>919</v>
      </c>
    </row>
    <row r="19" spans="1:2" ht="29" x14ac:dyDescent="0.35">
      <c r="A19" s="3" t="s">
        <v>518</v>
      </c>
      <c r="B19" s="11" t="s">
        <v>952</v>
      </c>
    </row>
    <row r="20" spans="1:2" x14ac:dyDescent="0.35">
      <c r="A20" s="5" t="s">
        <v>520</v>
      </c>
      <c r="B20" s="31"/>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D195B88A-E6B0-432C-904F-0957310C84D7}"/>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1D9E4F76-15B1-4231-A2AB-B5FED5500BF4}">
          <x14:formula1>
            <xm:f>Input!$A$3:$A$40</xm:f>
          </x14:formula1>
          <xm:sqref>B1</xm:sqref>
        </x14:dataValidation>
      </x14:dataValidations>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E41A-7BCF-4893-8BF8-10FE7EECD9E8}">
  <sheetPr>
    <tabColor rgb="FF00B050"/>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t="s">
        <v>444</v>
      </c>
    </row>
    <row r="5" spans="1:2" ht="29" x14ac:dyDescent="0.35">
      <c r="A5" s="3" t="s">
        <v>497</v>
      </c>
      <c r="B5" s="7" t="s">
        <v>953</v>
      </c>
    </row>
    <row r="6" spans="1:2" x14ac:dyDescent="0.35">
      <c r="A6" s="5" t="s">
        <v>499</v>
      </c>
      <c r="B6" s="6"/>
    </row>
    <row r="7" spans="1:2" ht="29" x14ac:dyDescent="0.35">
      <c r="A7" s="3" t="s">
        <v>501</v>
      </c>
      <c r="B7" s="7" t="s">
        <v>954</v>
      </c>
    </row>
    <row r="8" spans="1:2" ht="29" x14ac:dyDescent="0.35">
      <c r="A8" s="8" t="s">
        <v>503</v>
      </c>
      <c r="B8" s="6" t="s">
        <v>504</v>
      </c>
    </row>
    <row r="9" spans="1:2" x14ac:dyDescent="0.35">
      <c r="A9" s="3" t="s">
        <v>505</v>
      </c>
      <c r="B9" s="7" t="s">
        <v>415</v>
      </c>
    </row>
    <row r="10" spans="1:2" ht="29" x14ac:dyDescent="0.35">
      <c r="A10" s="5" t="s">
        <v>507</v>
      </c>
      <c r="B10" s="6" t="s">
        <v>595</v>
      </c>
    </row>
    <row r="11" spans="1:2" x14ac:dyDescent="0.35">
      <c r="A11" s="3" t="s">
        <v>509</v>
      </c>
      <c r="B11" s="7"/>
    </row>
    <row r="12" spans="1:2" x14ac:dyDescent="0.35">
      <c r="A12" s="5" t="s">
        <v>510</v>
      </c>
      <c r="B12" s="9"/>
    </row>
    <row r="13" spans="1:2" x14ac:dyDescent="0.35">
      <c r="A13" s="3" t="s">
        <v>1</v>
      </c>
      <c r="B13" s="4" t="str">
        <f>LEFT(B32,LEN(B32)-2)</f>
        <v>Seadusandlus (Regulatory)</v>
      </c>
    </row>
    <row r="14" spans="1:2" ht="29" x14ac:dyDescent="0.35">
      <c r="A14" s="5" t="s">
        <v>512</v>
      </c>
      <c r="B14" s="44" t="s">
        <v>951</v>
      </c>
    </row>
    <row r="15" spans="1:2" ht="29" x14ac:dyDescent="0.35">
      <c r="A15" s="3" t="s">
        <v>2</v>
      </c>
      <c r="B15" s="4" t="str">
        <f>LEFT(B39,LEN(B39)-2)</f>
        <v>Planeeritud (Planned)</v>
      </c>
    </row>
    <row r="16" spans="1:2" ht="29" x14ac:dyDescent="0.35">
      <c r="A16" s="5" t="s">
        <v>514</v>
      </c>
      <c r="B16" s="10"/>
    </row>
    <row r="17" spans="1:2" ht="29" x14ac:dyDescent="0.35">
      <c r="A17" s="3" t="s">
        <v>55</v>
      </c>
      <c r="B17" s="4" t="s">
        <v>62</v>
      </c>
    </row>
    <row r="18" spans="1:2" ht="29" x14ac:dyDescent="0.35">
      <c r="A18" s="5" t="s">
        <v>516</v>
      </c>
      <c r="B18" s="10" t="s">
        <v>919</v>
      </c>
    </row>
    <row r="19" spans="1:2" ht="29" x14ac:dyDescent="0.35">
      <c r="A19" s="3" t="s">
        <v>518</v>
      </c>
      <c r="B19" s="11"/>
    </row>
    <row r="20" spans="1:2" x14ac:dyDescent="0.35">
      <c r="A20" s="5" t="s">
        <v>520</v>
      </c>
      <c r="B20" s="31"/>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4F4E853-441C-43E1-AF1D-960D1DF0BCA7}">
          <x14:formula1>
            <xm:f>Input!$A$3:$A$40</xm:f>
          </x14:formula1>
          <xm:sqref>B1</xm:sqref>
        </x14:dataValidation>
      </x14:dataValidations>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5B670-A0F6-471A-9137-FCDB656F9CFE}">
  <sheetPr codeName="Leht3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TÖ1</v>
      </c>
    </row>
    <row r="4" spans="1:2" ht="43.5" x14ac:dyDescent="0.35">
      <c r="A4" s="5" t="s">
        <v>496</v>
      </c>
      <c r="B4" s="6" t="s">
        <v>395</v>
      </c>
    </row>
    <row r="5" spans="1:2" ht="29" x14ac:dyDescent="0.35">
      <c r="A5" s="3" t="s">
        <v>497</v>
      </c>
      <c r="B5" s="7" t="s">
        <v>955</v>
      </c>
    </row>
    <row r="6" spans="1:2" x14ac:dyDescent="0.35">
      <c r="A6" s="5" t="s">
        <v>499</v>
      </c>
      <c r="B6" s="6"/>
    </row>
    <row r="7" spans="1:2" ht="159.5" x14ac:dyDescent="0.35">
      <c r="A7" s="3" t="s">
        <v>501</v>
      </c>
      <c r="B7" s="7" t="s">
        <v>956</v>
      </c>
    </row>
    <row r="8" spans="1:2" ht="29" x14ac:dyDescent="0.35">
      <c r="A8" s="8" t="s">
        <v>503</v>
      </c>
      <c r="B8" s="6" t="s">
        <v>504</v>
      </c>
    </row>
    <row r="9" spans="1:2" ht="43.5" x14ac:dyDescent="0.35">
      <c r="A9" s="3" t="s">
        <v>505</v>
      </c>
      <c r="B9" s="7" t="s">
        <v>957</v>
      </c>
    </row>
    <row r="10" spans="1:2" ht="29" x14ac:dyDescent="0.35">
      <c r="A10" s="5" t="s">
        <v>507</v>
      </c>
      <c r="B10" s="6" t="s">
        <v>958</v>
      </c>
    </row>
    <row r="11" spans="1:2" x14ac:dyDescent="0.35">
      <c r="A11" s="3" t="s">
        <v>509</v>
      </c>
      <c r="B11" s="7"/>
    </row>
    <row r="12" spans="1:2" x14ac:dyDescent="0.35">
      <c r="A12" s="5" t="s">
        <v>510</v>
      </c>
      <c r="B12" s="9"/>
    </row>
    <row r="13" spans="1:2" x14ac:dyDescent="0.35">
      <c r="A13" s="3" t="s">
        <v>1</v>
      </c>
      <c r="B13" s="4" t="str">
        <f>LEFT(B32,LEN(B32)-2)</f>
        <v>Seadusandlus (Regulatory)</v>
      </c>
    </row>
    <row r="14" spans="1:2" ht="29" x14ac:dyDescent="0.35">
      <c r="A14" s="5" t="s">
        <v>512</v>
      </c>
      <c r="B14" s="44" t="s">
        <v>959</v>
      </c>
    </row>
    <row r="15" spans="1:2" ht="29" x14ac:dyDescent="0.35">
      <c r="A15" s="3" t="s">
        <v>2</v>
      </c>
      <c r="B15" s="4" t="str">
        <f>LEFT(B39,LEN(B39)-2)</f>
        <v>Käimasolev (Implemented)</v>
      </c>
    </row>
    <row r="16" spans="1:2" ht="29" x14ac:dyDescent="0.35">
      <c r="A16" s="5" t="s">
        <v>514</v>
      </c>
      <c r="B16" s="10" t="s">
        <v>960</v>
      </c>
    </row>
    <row r="17" spans="1:2" ht="29" x14ac:dyDescent="0.35">
      <c r="A17" s="3" t="s">
        <v>55</v>
      </c>
      <c r="B17" s="4" t="s">
        <v>56</v>
      </c>
    </row>
    <row r="18" spans="1:2" ht="29" x14ac:dyDescent="0.35">
      <c r="A18" s="5" t="s">
        <v>516</v>
      </c>
      <c r="B18" s="10" t="s">
        <v>919</v>
      </c>
    </row>
    <row r="19" spans="1:2" ht="29" x14ac:dyDescent="0.35">
      <c r="A19" s="3" t="s">
        <v>518</v>
      </c>
      <c r="B19" s="4"/>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5D0C55-FF0C-4861-BE8D-97B980F8860C}">
          <x14:formula1>
            <xm:f>Input!$A$3:$A$40</xm:f>
          </x14:formula1>
          <xm:sqref>B1</xm:sqref>
        </x14:dataValidation>
      </x14:dataValidations>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FE63-27EF-439E-A491-CAFCD0199381}">
  <sheetPr>
    <pageSetUpPr fitToPage="1"/>
  </sheetPr>
  <dimension ref="A1:G47"/>
  <sheetViews>
    <sheetView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TÖ2</v>
      </c>
    </row>
    <row r="4" spans="1:2" x14ac:dyDescent="0.35">
      <c r="A4" s="5" t="s">
        <v>496</v>
      </c>
      <c r="B4" s="6"/>
    </row>
    <row r="5" spans="1:2" x14ac:dyDescent="0.35">
      <c r="A5" s="3" t="s">
        <v>497</v>
      </c>
      <c r="B5" s="7"/>
    </row>
    <row r="6" spans="1:2" x14ac:dyDescent="0.35">
      <c r="A6" s="5" t="s">
        <v>499</v>
      </c>
      <c r="B6" s="6"/>
    </row>
    <row r="7" spans="1:2" ht="130.5" x14ac:dyDescent="0.35">
      <c r="A7" s="3" t="s">
        <v>501</v>
      </c>
      <c r="B7" s="7" t="s">
        <v>961</v>
      </c>
    </row>
    <row r="8" spans="1:2" ht="29" x14ac:dyDescent="0.35">
      <c r="A8" s="8" t="s">
        <v>503</v>
      </c>
      <c r="B8" s="6" t="s">
        <v>504</v>
      </c>
    </row>
    <row r="9" spans="1:2" ht="72.5" x14ac:dyDescent="0.35">
      <c r="A9" s="3" t="s">
        <v>505</v>
      </c>
      <c r="B9" s="7" t="s">
        <v>962</v>
      </c>
    </row>
    <row r="10" spans="1:2" ht="29" x14ac:dyDescent="0.35">
      <c r="A10" s="5" t="s">
        <v>507</v>
      </c>
      <c r="B10" s="6" t="s">
        <v>595</v>
      </c>
    </row>
    <row r="11" spans="1:2" x14ac:dyDescent="0.35">
      <c r="A11" s="3" t="s">
        <v>509</v>
      </c>
      <c r="B11" s="7"/>
    </row>
    <row r="12" spans="1:2" x14ac:dyDescent="0.35">
      <c r="A12" s="5" t="s">
        <v>510</v>
      </c>
      <c r="B12" s="9"/>
    </row>
    <row r="13" spans="1:2" x14ac:dyDescent="0.35">
      <c r="A13" s="3" t="s">
        <v>1</v>
      </c>
      <c r="B13" s="4" t="str">
        <f>LEFT(B32,LEN(B32)-2)</f>
        <v>Seadusandlus (Regulatory)</v>
      </c>
    </row>
    <row r="14" spans="1:2" ht="43.5" x14ac:dyDescent="0.35">
      <c r="A14" s="5" t="s">
        <v>512</v>
      </c>
      <c r="B14" s="44" t="s">
        <v>963</v>
      </c>
    </row>
    <row r="15" spans="1:2" ht="29" x14ac:dyDescent="0.35">
      <c r="A15" s="3" t="s">
        <v>2</v>
      </c>
      <c r="B15" s="4" t="str">
        <f>LEFT(B39,LEN(B39)-2)</f>
        <v>Käimasolev (Implemented)</v>
      </c>
    </row>
    <row r="16" spans="1:2" ht="29" x14ac:dyDescent="0.35">
      <c r="A16" s="5" t="s">
        <v>514</v>
      </c>
      <c r="B16" s="10" t="s">
        <v>964</v>
      </c>
    </row>
    <row r="17" spans="1:2" ht="29" x14ac:dyDescent="0.35">
      <c r="A17" s="3" t="s">
        <v>55</v>
      </c>
      <c r="B17" s="4" t="s">
        <v>56</v>
      </c>
    </row>
    <row r="18" spans="1:2" ht="29" x14ac:dyDescent="0.35">
      <c r="A18" s="5" t="s">
        <v>516</v>
      </c>
      <c r="B18" s="10" t="s">
        <v>919</v>
      </c>
    </row>
    <row r="19" spans="1:2" ht="29" x14ac:dyDescent="0.35">
      <c r="A19" s="3" t="s">
        <v>518</v>
      </c>
      <c r="B19" s="4"/>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F35FF63-85F4-4FFF-93C2-3A4C96F20CD0}">
          <x14:formula1>
            <xm:f>Input!$A$3:$A$40</xm:f>
          </x14:formula1>
          <xm:sqref>B1</xm:sqref>
        </x14:dataValidation>
      </x14:dataValidations>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D8B7-15A1-4DBD-8252-7E232D39C38A}">
  <sheetPr>
    <tabColor rgb="FFFFD966"/>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493</v>
      </c>
      <c r="B1" s="4" t="s">
        <v>40</v>
      </c>
    </row>
    <row r="2" spans="1:2" x14ac:dyDescent="0.35">
      <c r="A2" s="5" t="s">
        <v>494</v>
      </c>
      <c r="B2" s="6"/>
    </row>
    <row r="3" spans="1:2" x14ac:dyDescent="0.35">
      <c r="A3" s="3" t="s">
        <v>495</v>
      </c>
      <c r="B3" s="7" t="str">
        <f ca="1">MID(CELL("filename",A1),FIND("]",CELL("filename",A1))+1,255)</f>
        <v>IP1</v>
      </c>
    </row>
    <row r="4" spans="1:2" x14ac:dyDescent="0.35">
      <c r="A4" s="5" t="s">
        <v>496</v>
      </c>
      <c r="B4" s="6" t="s">
        <v>448</v>
      </c>
    </row>
    <row r="5" spans="1:2" ht="58" x14ac:dyDescent="0.35">
      <c r="A5" s="3" t="s">
        <v>497</v>
      </c>
      <c r="B5" s="7" t="s">
        <v>965</v>
      </c>
    </row>
    <row r="6" spans="1:2" x14ac:dyDescent="0.35">
      <c r="A6" s="5" t="s">
        <v>499</v>
      </c>
      <c r="B6" s="6"/>
    </row>
    <row r="7" spans="1:2" ht="43.5" x14ac:dyDescent="0.35">
      <c r="A7" s="3" t="s">
        <v>501</v>
      </c>
      <c r="B7" s="7" t="s">
        <v>966</v>
      </c>
    </row>
    <row r="8" spans="1:2" ht="29" x14ac:dyDescent="0.35">
      <c r="A8" s="8" t="s">
        <v>503</v>
      </c>
      <c r="B8" s="6" t="s">
        <v>504</v>
      </c>
    </row>
    <row r="9" spans="1:2" x14ac:dyDescent="0.35">
      <c r="A9" s="3" t="s">
        <v>505</v>
      </c>
      <c r="B9" s="7" t="s">
        <v>967</v>
      </c>
    </row>
    <row r="10" spans="1:2" ht="29" x14ac:dyDescent="0.35">
      <c r="A10" s="5" t="s">
        <v>507</v>
      </c>
      <c r="B10" s="6"/>
    </row>
    <row r="11" spans="1:2" x14ac:dyDescent="0.35">
      <c r="A11" s="3" t="s">
        <v>509</v>
      </c>
      <c r="B11" s="7"/>
    </row>
    <row r="12" spans="1:2" x14ac:dyDescent="0.35">
      <c r="A12" s="5" t="s">
        <v>510</v>
      </c>
      <c r="B12" s="9"/>
    </row>
    <row r="13" spans="1:2" x14ac:dyDescent="0.35">
      <c r="A13" s="3" t="s">
        <v>1</v>
      </c>
      <c r="B13" s="4" t="str">
        <f>LEFT(B32,LEN(B32)-2)</f>
        <v>Teadus- ja arendustegevus (Research)</v>
      </c>
    </row>
    <row r="14" spans="1:2" ht="29" x14ac:dyDescent="0.35">
      <c r="A14" s="5" t="s">
        <v>512</v>
      </c>
      <c r="B14" s="10"/>
    </row>
    <row r="15" spans="1:2" ht="29" x14ac:dyDescent="0.35">
      <c r="A15" s="3" t="s">
        <v>2</v>
      </c>
      <c r="B15" s="4" t="str">
        <f>LEFT(B39,LEN(B39)-2)</f>
        <v>Kavandamisel (Provisional)</v>
      </c>
    </row>
    <row r="16" spans="1:2" ht="29" x14ac:dyDescent="0.35">
      <c r="A16" s="5" t="s">
        <v>514</v>
      </c>
      <c r="B16" s="10"/>
    </row>
    <row r="17" spans="1:2" ht="29" x14ac:dyDescent="0.35">
      <c r="A17" s="3" t="s">
        <v>55</v>
      </c>
      <c r="B17" s="4" t="s">
        <v>968</v>
      </c>
    </row>
    <row r="18" spans="1:2" ht="29" x14ac:dyDescent="0.35">
      <c r="A18" s="5" t="s">
        <v>516</v>
      </c>
      <c r="B18" s="10"/>
    </row>
    <row r="19" spans="1:2" ht="29" x14ac:dyDescent="0.35">
      <c r="A19" s="3" t="s">
        <v>518</v>
      </c>
      <c r="B19" s="4"/>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c r="B29" t="s">
        <v>523</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Teadus- ja arendustegevus (Research);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523</v>
      </c>
    </row>
    <row r="39" spans="1:7" x14ac:dyDescent="0.35">
      <c r="A39" t="s">
        <v>524</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FF9F0CA-62CA-4C99-8105-B9AEC9607351}">
          <x14:formula1>
            <xm:f>Input!$A$3:$A$40</xm:f>
          </x14:formula1>
          <xm:sqref>B1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0AD2-AA8C-40F6-ADBE-D8A946F59385}">
  <sheetPr codeName="Leht10">
    <tabColor rgb="FFDDD9C4"/>
    <pageSetUpPr fitToPage="1"/>
  </sheetPr>
  <dimension ref="A1:G47"/>
  <sheetViews>
    <sheetView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553</v>
      </c>
    </row>
    <row r="3" spans="1:2" x14ac:dyDescent="0.35">
      <c r="A3" s="3" t="s">
        <v>495</v>
      </c>
      <c r="B3" s="7" t="str">
        <f ca="1">MID(CELL("filename",A1),FIND("]",CELL("filename",A1))+1,255)</f>
        <v>EN4</v>
      </c>
    </row>
    <row r="4" spans="1:2" x14ac:dyDescent="0.35">
      <c r="A4" s="5" t="s">
        <v>496</v>
      </c>
      <c r="B4" s="6" t="s">
        <v>155</v>
      </c>
    </row>
    <row r="5" spans="1:2" ht="43.5" x14ac:dyDescent="0.35">
      <c r="A5" s="3" t="s">
        <v>497</v>
      </c>
      <c r="B5" s="7" t="s">
        <v>534</v>
      </c>
    </row>
    <row r="6" spans="1:2" ht="43.5" x14ac:dyDescent="0.35">
      <c r="A6" s="5" t="s">
        <v>499</v>
      </c>
      <c r="B6" s="6" t="s">
        <v>554</v>
      </c>
    </row>
    <row r="7" spans="1:2" ht="101.5" x14ac:dyDescent="0.35">
      <c r="A7" s="3" t="s">
        <v>501</v>
      </c>
      <c r="B7" s="7" t="s">
        <v>555</v>
      </c>
    </row>
    <row r="8" spans="1:2" ht="29" x14ac:dyDescent="0.35">
      <c r="A8" s="8" t="s">
        <v>503</v>
      </c>
      <c r="B8" s="6" t="s">
        <v>504</v>
      </c>
    </row>
    <row r="9" spans="1:2" ht="29" x14ac:dyDescent="0.35">
      <c r="A9" s="3" t="s">
        <v>505</v>
      </c>
      <c r="B9" s="4" t="s">
        <v>506</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130.5" x14ac:dyDescent="0.35">
      <c r="A14" s="5" t="s">
        <v>512</v>
      </c>
      <c r="B14" s="10" t="s">
        <v>536</v>
      </c>
    </row>
    <row r="15" spans="1:2" ht="29" x14ac:dyDescent="0.35">
      <c r="A15" s="3" t="s">
        <v>2</v>
      </c>
      <c r="B15" s="4" t="str">
        <f>LEFT(B39,LEN(B39)-2)</f>
        <v>Planeeritud (Planned)</v>
      </c>
    </row>
    <row r="16" spans="1:2" ht="29" x14ac:dyDescent="0.35">
      <c r="A16" s="5" t="s">
        <v>514</v>
      </c>
      <c r="B16" s="10"/>
    </row>
    <row r="17" spans="1:2" ht="29" x14ac:dyDescent="0.35">
      <c r="A17" s="3" t="s">
        <v>55</v>
      </c>
      <c r="B17" s="4" t="s">
        <v>59</v>
      </c>
    </row>
    <row r="18" spans="1:2" ht="29" x14ac:dyDescent="0.35">
      <c r="A18" s="5" t="s">
        <v>516</v>
      </c>
      <c r="B18" s="10" t="s">
        <v>533</v>
      </c>
    </row>
    <row r="19" spans="1:2" ht="29" x14ac:dyDescent="0.35">
      <c r="A19" s="3" t="s">
        <v>518</v>
      </c>
      <c r="B19" s="4"/>
    </row>
    <row r="20" spans="1:2" x14ac:dyDescent="0.35">
      <c r="A20" s="5" t="s">
        <v>520</v>
      </c>
      <c r="B20" s="10" t="s">
        <v>539</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788C1A-0DFA-424F-99A4-DD034D365462}">
          <x14:formula1>
            <xm:f>Input!$A$3:$A$40</xm:f>
          </x14:formula1>
          <xm:sqref>B1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0F3A-CBAC-47AB-B853-A25E5384DBFA}">
  <sheetPr>
    <tabColor rgb="FFDDD9C4"/>
    <pageSetUpPr fitToPage="1"/>
  </sheetPr>
  <dimension ref="A1:G47"/>
  <sheetViews>
    <sheetView topLeftCell="A8"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t="s">
        <v>553</v>
      </c>
    </row>
    <row r="3" spans="1:3" x14ac:dyDescent="0.35">
      <c r="A3" s="3" t="s">
        <v>495</v>
      </c>
      <c r="B3" s="7" t="str">
        <f ca="1">MID(CELL("filename",A1),FIND("]",CELL("filename",A1))+1,255)</f>
        <v>EN4a</v>
      </c>
    </row>
    <row r="4" spans="1:3" ht="29" x14ac:dyDescent="0.35">
      <c r="A4" s="5" t="s">
        <v>496</v>
      </c>
      <c r="B4" s="6" t="s">
        <v>96</v>
      </c>
    </row>
    <row r="5" spans="1:3" ht="43.5" x14ac:dyDescent="0.35">
      <c r="A5" s="3" t="s">
        <v>497</v>
      </c>
      <c r="B5" s="7" t="s">
        <v>534</v>
      </c>
    </row>
    <row r="6" spans="1:3" x14ac:dyDescent="0.35">
      <c r="A6" s="5" t="s">
        <v>499</v>
      </c>
      <c r="B6" s="10"/>
    </row>
    <row r="7" spans="1:3" ht="116" x14ac:dyDescent="0.35">
      <c r="A7" s="3" t="s">
        <v>501</v>
      </c>
      <c r="B7" s="7" t="s">
        <v>556</v>
      </c>
    </row>
    <row r="8" spans="1:3" ht="29" x14ac:dyDescent="0.35">
      <c r="A8" s="8" t="s">
        <v>503</v>
      </c>
      <c r="B8" s="6" t="s">
        <v>504</v>
      </c>
    </row>
    <row r="9" spans="1:3" ht="29" x14ac:dyDescent="0.35">
      <c r="A9" s="3" t="s">
        <v>505</v>
      </c>
      <c r="B9" s="4" t="s">
        <v>506</v>
      </c>
    </row>
    <row r="10" spans="1:3" ht="29" x14ac:dyDescent="0.35">
      <c r="A10" s="5" t="s">
        <v>507</v>
      </c>
      <c r="B10" s="6" t="s">
        <v>508</v>
      </c>
    </row>
    <row r="11" spans="1:3" x14ac:dyDescent="0.35">
      <c r="A11" s="3" t="s">
        <v>509</v>
      </c>
      <c r="B11" s="7"/>
    </row>
    <row r="12" spans="1:3" x14ac:dyDescent="0.35">
      <c r="A12" s="5" t="s">
        <v>510</v>
      </c>
      <c r="B12" s="81" t="s">
        <v>557</v>
      </c>
    </row>
    <row r="13" spans="1:3" x14ac:dyDescent="0.35">
      <c r="A13" s="3" t="s">
        <v>1</v>
      </c>
      <c r="B13" s="4" t="str">
        <f>LEFT(B32,LEN(B32)-2)</f>
        <v>Otsene toetus (Economic)</v>
      </c>
    </row>
    <row r="14" spans="1:3" ht="130.5" x14ac:dyDescent="0.35">
      <c r="A14" s="5" t="s">
        <v>512</v>
      </c>
      <c r="B14" s="10" t="s">
        <v>536</v>
      </c>
    </row>
    <row r="15" spans="1:3" ht="29" x14ac:dyDescent="0.35">
      <c r="A15" s="3" t="s">
        <v>2</v>
      </c>
      <c r="B15" s="4" t="str">
        <f>LEFT(B39,LEN(B39)-2)</f>
        <v>Planeeritud (Planned)</v>
      </c>
    </row>
    <row r="16" spans="1:3" ht="29" x14ac:dyDescent="0.35">
      <c r="A16" s="5" t="s">
        <v>514</v>
      </c>
      <c r="B16" s="10" t="s">
        <v>558</v>
      </c>
      <c r="C16" s="24"/>
    </row>
    <row r="17" spans="1:2" ht="29" x14ac:dyDescent="0.35">
      <c r="A17" s="3" t="s">
        <v>55</v>
      </c>
      <c r="B17" s="4" t="s">
        <v>59</v>
      </c>
    </row>
    <row r="18" spans="1:2" ht="29" x14ac:dyDescent="0.35">
      <c r="A18" s="5" t="s">
        <v>516</v>
      </c>
      <c r="B18" s="10" t="s">
        <v>533</v>
      </c>
    </row>
    <row r="19" spans="1:2" ht="29" x14ac:dyDescent="0.35">
      <c r="A19" s="3" t="s">
        <v>518</v>
      </c>
      <c r="B19" s="4"/>
    </row>
    <row r="20" spans="1:2" ht="29" x14ac:dyDescent="0.35">
      <c r="A20" s="5" t="s">
        <v>520</v>
      </c>
      <c r="B20" s="10" t="s">
        <v>559</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F08CCE2-7E09-481B-AA49-B5091823472D}">
          <x14:formula1>
            <xm:f>Input!$A$3:$A$40</xm:f>
          </x14:formula1>
          <xm:sqref>B1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81845-1596-443D-A42D-6E7A74635694}">
  <sheetPr>
    <tabColor rgb="FFDDD9C4"/>
    <pageSetUpPr fitToPage="1"/>
  </sheetPr>
  <dimension ref="A1:G47"/>
  <sheetViews>
    <sheetView topLeftCell="A6"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553</v>
      </c>
    </row>
    <row r="3" spans="1:2" x14ac:dyDescent="0.35">
      <c r="A3" s="3" t="s">
        <v>495</v>
      </c>
      <c r="B3" s="7" t="str">
        <f ca="1">MID(CELL("filename",A1),FIND("]",CELL("filename",A1))+1,255)</f>
        <v>EN4b</v>
      </c>
    </row>
    <row r="4" spans="1:2" x14ac:dyDescent="0.35">
      <c r="A4" s="5" t="s">
        <v>496</v>
      </c>
      <c r="B4" s="6" t="s">
        <v>100</v>
      </c>
    </row>
    <row r="5" spans="1:2" ht="43.5" x14ac:dyDescent="0.35">
      <c r="A5" s="3" t="s">
        <v>497</v>
      </c>
      <c r="B5" s="7" t="s">
        <v>534</v>
      </c>
    </row>
    <row r="6" spans="1:2" x14ac:dyDescent="0.35">
      <c r="A6" s="5" t="s">
        <v>499</v>
      </c>
      <c r="B6" s="10"/>
    </row>
    <row r="7" spans="1:2" ht="116" x14ac:dyDescent="0.35">
      <c r="A7" s="3" t="s">
        <v>501</v>
      </c>
      <c r="B7" s="7" t="s">
        <v>560</v>
      </c>
    </row>
    <row r="8" spans="1:2" ht="29" x14ac:dyDescent="0.35">
      <c r="A8" s="8" t="s">
        <v>503</v>
      </c>
      <c r="B8" s="6" t="s">
        <v>504</v>
      </c>
    </row>
    <row r="9" spans="1:2" ht="29" x14ac:dyDescent="0.35">
      <c r="A9" s="3" t="s">
        <v>505</v>
      </c>
      <c r="B9" s="4" t="s">
        <v>506</v>
      </c>
    </row>
    <row r="10" spans="1:2" ht="29" x14ac:dyDescent="0.35">
      <c r="A10" s="5" t="s">
        <v>507</v>
      </c>
      <c r="B10" s="6" t="s">
        <v>508</v>
      </c>
    </row>
    <row r="11" spans="1:2" x14ac:dyDescent="0.35">
      <c r="A11" s="3" t="s">
        <v>509</v>
      </c>
      <c r="B11" s="7"/>
    </row>
    <row r="12" spans="1:2" x14ac:dyDescent="0.35">
      <c r="A12" s="5" t="s">
        <v>510</v>
      </c>
      <c r="B12" s="81" t="s">
        <v>561</v>
      </c>
    </row>
    <row r="13" spans="1:2" x14ac:dyDescent="0.35">
      <c r="A13" s="3" t="s">
        <v>1</v>
      </c>
      <c r="B13" s="4" t="str">
        <f>LEFT(B32,LEN(B32)-2)</f>
        <v>Otsene toetus (Economic)</v>
      </c>
    </row>
    <row r="14" spans="1:2" ht="130.5" x14ac:dyDescent="0.35">
      <c r="A14" s="5" t="s">
        <v>512</v>
      </c>
      <c r="B14" s="10" t="s">
        <v>536</v>
      </c>
    </row>
    <row r="15" spans="1:2" ht="29" x14ac:dyDescent="0.35">
      <c r="A15" s="3" t="s">
        <v>2</v>
      </c>
      <c r="B15" s="4" t="str">
        <f>LEFT(B39,LEN(B39)-2)</f>
        <v>Planeeritud (Planned)</v>
      </c>
    </row>
    <row r="16" spans="1:2" ht="29" x14ac:dyDescent="0.35">
      <c r="A16" s="5" t="s">
        <v>514</v>
      </c>
      <c r="B16" s="10" t="s">
        <v>562</v>
      </c>
    </row>
    <row r="17" spans="1:2" ht="29" x14ac:dyDescent="0.35">
      <c r="A17" s="3" t="s">
        <v>55</v>
      </c>
      <c r="B17" s="4" t="s">
        <v>59</v>
      </c>
    </row>
    <row r="18" spans="1:2" ht="29" x14ac:dyDescent="0.35">
      <c r="A18" s="5" t="s">
        <v>516</v>
      </c>
      <c r="B18" s="10" t="s">
        <v>533</v>
      </c>
    </row>
    <row r="19" spans="1:2" ht="29" x14ac:dyDescent="0.35">
      <c r="A19" s="3" t="s">
        <v>518</v>
      </c>
      <c r="B19" s="4"/>
    </row>
    <row r="20" spans="1:2" ht="29" x14ac:dyDescent="0.35">
      <c r="A20" s="5" t="s">
        <v>520</v>
      </c>
      <c r="B20" s="10" t="s">
        <v>559</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5DCA01C8-7A7C-43AF-BEB5-F73790EB949B}">
          <x14:formula1>
            <xm:f>Input!$A$3:$A$40</xm:f>
          </x14:formula1>
          <xm:sqref>B1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F075-929B-470F-BDAB-6811947978E8}">
  <sheetPr>
    <tabColor rgb="FFDDD9C4"/>
    <pageSetUpPr fitToPage="1"/>
  </sheetPr>
  <dimension ref="A1:G47"/>
  <sheetViews>
    <sheetView workbookViewId="0">
      <selection activeCell="H18" sqref="H18"/>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553</v>
      </c>
    </row>
    <row r="3" spans="1:2" x14ac:dyDescent="0.35">
      <c r="A3" s="3" t="s">
        <v>495</v>
      </c>
      <c r="B3" s="7" t="str">
        <f ca="1">MID(CELL("filename",A1),FIND("]",CELL("filename",A1))+1,255)</f>
        <v>EN4c</v>
      </c>
    </row>
    <row r="4" spans="1:2" x14ac:dyDescent="0.35">
      <c r="A4" s="5" t="s">
        <v>496</v>
      </c>
      <c r="B4" s="6" t="s">
        <v>103</v>
      </c>
    </row>
    <row r="5" spans="1:2" ht="43.5" x14ac:dyDescent="0.35">
      <c r="A5" s="3" t="s">
        <v>497</v>
      </c>
      <c r="B5" s="7" t="s">
        <v>534</v>
      </c>
    </row>
    <row r="6" spans="1:2" x14ac:dyDescent="0.35">
      <c r="A6" s="5" t="s">
        <v>499</v>
      </c>
      <c r="B6" s="10"/>
    </row>
    <row r="7" spans="1:2" ht="101.5" x14ac:dyDescent="0.35">
      <c r="A7" s="3" t="s">
        <v>501</v>
      </c>
      <c r="B7" s="7" t="s">
        <v>563</v>
      </c>
    </row>
    <row r="8" spans="1:2" ht="29" x14ac:dyDescent="0.35">
      <c r="A8" s="8" t="s">
        <v>503</v>
      </c>
      <c r="B8" s="6" t="s">
        <v>504</v>
      </c>
    </row>
    <row r="9" spans="1:2" ht="29" x14ac:dyDescent="0.35">
      <c r="A9" s="3" t="s">
        <v>505</v>
      </c>
      <c r="B9" s="4" t="s">
        <v>506</v>
      </c>
    </row>
    <row r="10" spans="1:2" ht="29" x14ac:dyDescent="0.35">
      <c r="A10" s="5" t="s">
        <v>507</v>
      </c>
      <c r="B10" s="6" t="s">
        <v>508</v>
      </c>
    </row>
    <row r="11" spans="1:2" x14ac:dyDescent="0.35">
      <c r="A11" s="3" t="s">
        <v>509</v>
      </c>
      <c r="B11" s="7"/>
    </row>
    <row r="12" spans="1:2" x14ac:dyDescent="0.35">
      <c r="A12" s="5" t="s">
        <v>510</v>
      </c>
      <c r="B12" s="81" t="s">
        <v>564</v>
      </c>
    </row>
    <row r="13" spans="1:2" x14ac:dyDescent="0.35">
      <c r="A13" s="3" t="s">
        <v>1</v>
      </c>
      <c r="B13" s="4" t="str">
        <f>LEFT(B32,LEN(B32)-2)</f>
        <v>Otsene toetus (Economic)</v>
      </c>
    </row>
    <row r="14" spans="1:2" ht="130.5" x14ac:dyDescent="0.35">
      <c r="A14" s="5" t="s">
        <v>512</v>
      </c>
      <c r="B14" s="10" t="s">
        <v>536</v>
      </c>
    </row>
    <row r="15" spans="1:2" ht="29" x14ac:dyDescent="0.35">
      <c r="A15" s="3" t="s">
        <v>2</v>
      </c>
      <c r="B15" s="4" t="str">
        <f>LEFT(B39,LEN(B39)-2)</f>
        <v>Planeeritud (Planned)</v>
      </c>
    </row>
    <row r="16" spans="1:2" ht="29" x14ac:dyDescent="0.35">
      <c r="A16" s="5" t="s">
        <v>514</v>
      </c>
      <c r="B16" s="10" t="s">
        <v>562</v>
      </c>
    </row>
    <row r="17" spans="1:2" ht="29" x14ac:dyDescent="0.35">
      <c r="A17" s="3" t="s">
        <v>55</v>
      </c>
      <c r="B17" s="4" t="s">
        <v>59</v>
      </c>
    </row>
    <row r="18" spans="1:2" ht="29" x14ac:dyDescent="0.35">
      <c r="A18" s="5" t="s">
        <v>516</v>
      </c>
      <c r="B18" s="10" t="s">
        <v>533</v>
      </c>
    </row>
    <row r="19" spans="1:2" ht="29" x14ac:dyDescent="0.35">
      <c r="A19" s="3" t="s">
        <v>518</v>
      </c>
      <c r="B19" s="4"/>
    </row>
    <row r="20" spans="1:2" ht="29" x14ac:dyDescent="0.35">
      <c r="A20" s="5" t="s">
        <v>520</v>
      </c>
      <c r="B20" s="10" t="s">
        <v>559</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66DBAE2-F937-48BF-BE9F-D379F53D428E}">
          <x14:formula1>
            <xm:f>Input!$A$3:$A$40</xm:f>
          </x14:formula1>
          <xm:sqref>B1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1C6E7-E1EE-407C-AAD0-E02F3FDD5C6F}">
  <sheetPr>
    <tabColor rgb="FFC4BD97"/>
  </sheetPr>
  <dimension ref="A1:B39"/>
  <sheetViews>
    <sheetView workbookViewId="0">
      <selection activeCell="A7" sqref="A7"/>
    </sheetView>
  </sheetViews>
  <sheetFormatPr defaultColWidth="8.6328125" defaultRowHeight="14.5" x14ac:dyDescent="0.35"/>
  <cols>
    <col min="1" max="1" width="47.08984375" customWidth="1"/>
    <col min="2" max="2" width="66.6328125" customWidth="1"/>
  </cols>
  <sheetData>
    <row r="1" spans="1:2" x14ac:dyDescent="0.35">
      <c r="A1" s="3" t="s">
        <v>493</v>
      </c>
      <c r="B1" s="4" t="s">
        <v>4</v>
      </c>
    </row>
    <row r="2" spans="1:2" ht="23.25" customHeight="1" x14ac:dyDescent="0.35">
      <c r="A2" s="5" t="s">
        <v>494</v>
      </c>
      <c r="B2" s="6" t="s">
        <v>13</v>
      </c>
    </row>
    <row r="3" spans="1:2" ht="17.25" customHeight="1" x14ac:dyDescent="0.35">
      <c r="A3" s="3" t="s">
        <v>495</v>
      </c>
      <c r="B3" s="7" t="str">
        <f ca="1">MID(CELL("filename",A1),FIND("]",CELL("filename",A1))+1,255)</f>
        <v>EN5</v>
      </c>
    </row>
    <row r="4" spans="1:2" ht="32.25" customHeight="1" x14ac:dyDescent="0.35">
      <c r="A4" s="5" t="s">
        <v>496</v>
      </c>
      <c r="B4" s="6" t="s">
        <v>106</v>
      </c>
    </row>
    <row r="5" spans="1:2" ht="34.5" customHeight="1" x14ac:dyDescent="0.35">
      <c r="A5" s="3" t="s">
        <v>497</v>
      </c>
      <c r="B5" s="7" t="s">
        <v>565</v>
      </c>
    </row>
    <row r="6" spans="1:2" ht="33" customHeight="1" x14ac:dyDescent="0.35">
      <c r="A6" s="5" t="s">
        <v>499</v>
      </c>
      <c r="B6" s="10" t="s">
        <v>566</v>
      </c>
    </row>
    <row r="7" spans="1:2" ht="101.5" x14ac:dyDescent="0.35">
      <c r="A7" s="3" t="s">
        <v>501</v>
      </c>
      <c r="B7" s="7" t="s">
        <v>567</v>
      </c>
    </row>
    <row r="8" spans="1:2" ht="25.5" customHeight="1" x14ac:dyDescent="0.35">
      <c r="A8" s="8" t="s">
        <v>503</v>
      </c>
      <c r="B8" s="6" t="s">
        <v>504</v>
      </c>
    </row>
    <row r="9" spans="1:2" ht="31.5" customHeight="1" x14ac:dyDescent="0.35">
      <c r="A9" s="3" t="s">
        <v>505</v>
      </c>
      <c r="B9" s="4" t="s">
        <v>506</v>
      </c>
    </row>
    <row r="10" spans="1:2" ht="40.5" customHeight="1" x14ac:dyDescent="0.35">
      <c r="A10" s="5" t="s">
        <v>507</v>
      </c>
      <c r="B10" s="6" t="s">
        <v>508</v>
      </c>
    </row>
    <row r="11" spans="1:2" ht="19.5" customHeight="1" x14ac:dyDescent="0.35">
      <c r="A11" s="3" t="s">
        <v>509</v>
      </c>
      <c r="B11" s="7"/>
    </row>
    <row r="12" spans="1:2" x14ac:dyDescent="0.35">
      <c r="A12" s="5" t="s">
        <v>510</v>
      </c>
      <c r="B12" s="81" t="s">
        <v>568</v>
      </c>
    </row>
    <row r="13" spans="1:2" ht="24" customHeight="1" x14ac:dyDescent="0.35">
      <c r="A13" s="3" t="s">
        <v>1</v>
      </c>
      <c r="B13" s="4" t="str">
        <f>LEFT(B32,LEN(B32)-2)</f>
        <v>Otsene toetus (Economic)</v>
      </c>
    </row>
    <row r="14" spans="1:2" ht="102.75" customHeight="1" x14ac:dyDescent="0.35">
      <c r="A14" s="5" t="s">
        <v>512</v>
      </c>
      <c r="B14" s="111" t="s">
        <v>569</v>
      </c>
    </row>
    <row r="15" spans="1:2" ht="21" customHeight="1" x14ac:dyDescent="0.35">
      <c r="A15" s="3" t="s">
        <v>2</v>
      </c>
      <c r="B15" s="4" t="str">
        <f>LEFT(B39,LEN(B39)-2)</f>
        <v>Käimasolev (Implemented)</v>
      </c>
    </row>
    <row r="16" spans="1:2" ht="58.5" customHeight="1" x14ac:dyDescent="0.35">
      <c r="A16" s="5" t="s">
        <v>514</v>
      </c>
      <c r="B16" s="10" t="s">
        <v>570</v>
      </c>
    </row>
    <row r="17" spans="1:2" ht="30" customHeight="1" x14ac:dyDescent="0.35">
      <c r="A17" s="3" t="s">
        <v>55</v>
      </c>
      <c r="B17" s="4" t="s">
        <v>56</v>
      </c>
    </row>
    <row r="18" spans="1:2" ht="35.25" customHeight="1" x14ac:dyDescent="0.35">
      <c r="A18" s="5" t="s">
        <v>516</v>
      </c>
      <c r="B18" s="10" t="s">
        <v>517</v>
      </c>
    </row>
    <row r="19" spans="1:2" ht="27" customHeight="1" x14ac:dyDescent="0.35">
      <c r="A19" s="3" t="s">
        <v>518</v>
      </c>
      <c r="B19" s="4"/>
    </row>
    <row r="20" spans="1:2" x14ac:dyDescent="0.35">
      <c r="A20" s="5" t="s">
        <v>520</v>
      </c>
      <c r="B20" s="31" t="s">
        <v>521</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2" x14ac:dyDescent="0.35">
      <c r="A34" s="2" t="s">
        <v>525</v>
      </c>
    </row>
    <row r="35" spans="1:2" x14ac:dyDescent="0.35">
      <c r="A35" t="str">
        <f>Input!C3</f>
        <v>Rakendatud (Adopted or Expired)</v>
      </c>
    </row>
    <row r="36" spans="1:2" x14ac:dyDescent="0.35">
      <c r="A36" t="str">
        <f>Input!C4</f>
        <v>Käimasolev (Implemented)</v>
      </c>
      <c r="B36" t="s">
        <v>523</v>
      </c>
    </row>
    <row r="37" spans="1:2" x14ac:dyDescent="0.35">
      <c r="A37" t="str">
        <f>Input!C5</f>
        <v>Planeeritud (Planned)</v>
      </c>
    </row>
    <row r="38" spans="1:2" x14ac:dyDescent="0.35">
      <c r="A38" t="str">
        <f>Input!C6</f>
        <v>Kavandamisel (Provisional)</v>
      </c>
    </row>
    <row r="39" spans="1:2" x14ac:dyDescent="0.35">
      <c r="A39" t="s">
        <v>524</v>
      </c>
      <c r="B39" t="str">
        <f>CONCATENATE(IF(NOT(ISBLANK(B35)),A35&amp;"; ", ""),IF(NOT(ISBLANK(B36)),A36&amp;"; ",""),IF(NOT(ISBLANK(B37)),A37&amp;"; ",""),IF(NOT(ISBLANK(B38)),A38&amp;"; ",""))</f>
        <v xml:space="preserve">Käimasolev (Implemented); </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B413769-51F0-4EAE-A0CD-88A9FA9710C3}">
          <x14:formula1>
            <xm:f>Input!$A$3:$A$40</xm:f>
          </x14:formula1>
          <xm:sqref>B1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2F45B-180B-4A5B-BB1F-0B6CECFC2516}">
  <sheetPr>
    <tabColor rgb="FFC4BD97"/>
  </sheetPr>
  <dimension ref="A1:B39"/>
  <sheetViews>
    <sheetView workbookViewId="0">
      <selection activeCell="B14" sqref="B14"/>
    </sheetView>
  </sheetViews>
  <sheetFormatPr defaultColWidth="8.6328125" defaultRowHeight="14.5" x14ac:dyDescent="0.35"/>
  <cols>
    <col min="1" max="1" width="29.6328125" customWidth="1"/>
    <col min="2" max="2" width="80.08984375" customWidth="1"/>
  </cols>
  <sheetData>
    <row r="1" spans="1:2" x14ac:dyDescent="0.35">
      <c r="A1" s="3" t="s">
        <v>493</v>
      </c>
      <c r="B1" s="4" t="s">
        <v>4</v>
      </c>
    </row>
    <row r="2" spans="1:2" ht="29" x14ac:dyDescent="0.35">
      <c r="A2" s="5" t="s">
        <v>494</v>
      </c>
      <c r="B2" s="6" t="s">
        <v>13</v>
      </c>
    </row>
    <row r="3" spans="1:2" x14ac:dyDescent="0.35">
      <c r="A3" s="3" t="s">
        <v>495</v>
      </c>
      <c r="B3" s="7" t="str">
        <f ca="1">MID(CELL("filename",A1),FIND("]",CELL("filename",A1))+1,255)</f>
        <v>EN6</v>
      </c>
    </row>
    <row r="4" spans="1:2" ht="31.25" customHeight="1" x14ac:dyDescent="0.35">
      <c r="A4" s="5" t="s">
        <v>496</v>
      </c>
      <c r="B4" s="6" t="s">
        <v>109</v>
      </c>
    </row>
    <row r="5" spans="1:2" ht="29.25" customHeight="1" x14ac:dyDescent="0.35">
      <c r="A5" s="3" t="s">
        <v>497</v>
      </c>
      <c r="B5" s="7" t="s">
        <v>565</v>
      </c>
    </row>
    <row r="6" spans="1:2" ht="29" x14ac:dyDescent="0.35">
      <c r="A6" s="5" t="s">
        <v>499</v>
      </c>
      <c r="B6" s="6" t="s">
        <v>571</v>
      </c>
    </row>
    <row r="7" spans="1:2" ht="127.5" customHeight="1" x14ac:dyDescent="0.35">
      <c r="A7" s="3" t="s">
        <v>501</v>
      </c>
      <c r="B7" s="7" t="s">
        <v>572</v>
      </c>
    </row>
    <row r="8" spans="1:2" ht="47.25" customHeight="1" x14ac:dyDescent="0.35">
      <c r="A8" s="8" t="s">
        <v>503</v>
      </c>
      <c r="B8" s="6" t="s">
        <v>504</v>
      </c>
    </row>
    <row r="9" spans="1:2" ht="52.5" customHeight="1" x14ac:dyDescent="0.35">
      <c r="A9" s="3" t="s">
        <v>505</v>
      </c>
      <c r="B9" s="4" t="s">
        <v>506</v>
      </c>
    </row>
    <row r="10" spans="1:2" ht="35.25" customHeight="1" x14ac:dyDescent="0.35">
      <c r="A10" s="5" t="s">
        <v>507</v>
      </c>
      <c r="B10" s="6" t="s">
        <v>508</v>
      </c>
    </row>
    <row r="11" spans="1:2" ht="24.75" customHeight="1" x14ac:dyDescent="0.35">
      <c r="A11" s="3" t="s">
        <v>509</v>
      </c>
      <c r="B11" s="7"/>
    </row>
    <row r="12" spans="1:2" x14ac:dyDescent="0.35">
      <c r="A12" s="5" t="s">
        <v>510</v>
      </c>
      <c r="B12" s="81" t="s">
        <v>573</v>
      </c>
    </row>
    <row r="13" spans="1:2" x14ac:dyDescent="0.35">
      <c r="A13" s="3" t="s">
        <v>1</v>
      </c>
      <c r="B13" s="4" t="str">
        <f>LEFT(B32,LEN(B32)-2)</f>
        <v>Otsene toetus (Economic)</v>
      </c>
    </row>
    <row r="14" spans="1:2" ht="106.5" customHeight="1" x14ac:dyDescent="0.35">
      <c r="A14" s="5" t="s">
        <v>512</v>
      </c>
      <c r="B14" s="111" t="s">
        <v>574</v>
      </c>
    </row>
    <row r="15" spans="1:2" ht="42" customHeight="1" x14ac:dyDescent="0.35">
      <c r="A15" s="3" t="s">
        <v>2</v>
      </c>
      <c r="B15" s="4" t="str">
        <f>LEFT(B39,LEN(B39)-2)</f>
        <v>Rakendatud (Adopted or Expired)</v>
      </c>
    </row>
    <row r="16" spans="1:2" ht="77.25" customHeight="1" x14ac:dyDescent="0.35">
      <c r="A16" s="5" t="s">
        <v>514</v>
      </c>
      <c r="B16" s="10"/>
    </row>
    <row r="17" spans="1:2" ht="48" customHeight="1" x14ac:dyDescent="0.35">
      <c r="A17" s="3" t="s">
        <v>55</v>
      </c>
      <c r="B17" s="4" t="s">
        <v>56</v>
      </c>
    </row>
    <row r="18" spans="1:2" ht="48" customHeight="1" x14ac:dyDescent="0.35">
      <c r="A18" s="5" t="s">
        <v>516</v>
      </c>
      <c r="B18" s="10" t="s">
        <v>517</v>
      </c>
    </row>
    <row r="19" spans="1:2" ht="39.75" customHeight="1" x14ac:dyDescent="0.35">
      <c r="A19" s="3" t="s">
        <v>518</v>
      </c>
      <c r="B19" s="4"/>
    </row>
    <row r="20" spans="1:2" x14ac:dyDescent="0.35">
      <c r="A20" s="5" t="s">
        <v>520</v>
      </c>
      <c r="B20" t="s">
        <v>521</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2" x14ac:dyDescent="0.35">
      <c r="A34" s="2" t="s">
        <v>525</v>
      </c>
    </row>
    <row r="35" spans="1:2" x14ac:dyDescent="0.35">
      <c r="A35" t="str">
        <f>Input!C3</f>
        <v>Rakendatud (Adopted or Expired)</v>
      </c>
      <c r="B35" t="s">
        <v>523</v>
      </c>
    </row>
    <row r="36" spans="1:2" x14ac:dyDescent="0.35">
      <c r="A36" t="str">
        <f>Input!C4</f>
        <v>Käimasolev (Implemented)</v>
      </c>
    </row>
    <row r="37" spans="1:2" x14ac:dyDescent="0.35">
      <c r="A37" t="str">
        <f>Input!C5</f>
        <v>Planeeritud (Planned)</v>
      </c>
    </row>
    <row r="38" spans="1:2" x14ac:dyDescent="0.35">
      <c r="A38" t="str">
        <f>Input!C6</f>
        <v>Kavandamisel (Provisional)</v>
      </c>
    </row>
    <row r="39" spans="1:2" x14ac:dyDescent="0.35">
      <c r="A39" t="s">
        <v>524</v>
      </c>
      <c r="B39" t="str">
        <f>CONCATENATE(IF(NOT(ISBLANK(B35)),A35&amp;"; ", ""),IF(NOT(ISBLANK(B36)),A36&amp;"; ",""),IF(NOT(ISBLANK(B37)),A37&amp;"; ",""),IF(NOT(ISBLANK(B38)),A38&amp;"; ",""))</f>
        <v xml:space="preserve">Rakendatud (Adopted or Expired); </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F96DCE5-1819-4598-AC43-36641FCA7CF2}">
          <x14:formula1>
            <xm:f>Input!$A$3:$A$40</xm:f>
          </x14:formula1>
          <xm:sqref>B1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6AFD-CBB7-49E0-BD3D-FE02D4235635}">
  <sheetPr>
    <tabColor rgb="FFC4BD97"/>
    <pageSetUpPr fitToPage="1"/>
  </sheetPr>
  <dimension ref="A1:G47"/>
  <sheetViews>
    <sheetView workbookViewId="0">
      <selection activeCell="C8" sqref="C8"/>
    </sheetView>
  </sheetViews>
  <sheetFormatPr defaultColWidth="8.6328125" defaultRowHeight="14.5" x14ac:dyDescent="0.35"/>
  <cols>
    <col min="1" max="1" width="35.6328125" customWidth="1"/>
    <col min="2" max="2" width="64.6328125" customWidth="1"/>
  </cols>
  <sheetData>
    <row r="1" spans="1:2" x14ac:dyDescent="0.35">
      <c r="A1" s="3" t="s">
        <v>493</v>
      </c>
      <c r="B1" s="4" t="s">
        <v>52</v>
      </c>
    </row>
    <row r="2" spans="1:2" x14ac:dyDescent="0.35">
      <c r="A2" s="5" t="s">
        <v>494</v>
      </c>
      <c r="B2" s="6" t="s">
        <v>553</v>
      </c>
    </row>
    <row r="3" spans="1:2" x14ac:dyDescent="0.35">
      <c r="A3" s="3" t="s">
        <v>495</v>
      </c>
      <c r="B3" s="4" t="str">
        <f ca="1">MID(CELL("filename",A1),FIND("]",CELL("filename",A1))+1,255)</f>
        <v>EN7</v>
      </c>
    </row>
    <row r="4" spans="1:2" x14ac:dyDescent="0.35">
      <c r="A4" s="5" t="s">
        <v>496</v>
      </c>
      <c r="B4" s="6" t="s">
        <v>158</v>
      </c>
    </row>
    <row r="5" spans="1:2" ht="29" x14ac:dyDescent="0.35">
      <c r="A5" s="3" t="s">
        <v>497</v>
      </c>
      <c r="B5" s="7" t="s">
        <v>575</v>
      </c>
    </row>
    <row r="6" spans="1:2" x14ac:dyDescent="0.35">
      <c r="A6" s="5" t="s">
        <v>499</v>
      </c>
      <c r="B6" s="6"/>
    </row>
    <row r="7" spans="1:2" ht="87" x14ac:dyDescent="0.35">
      <c r="A7" s="3" t="s">
        <v>501</v>
      </c>
      <c r="B7" s="7" t="s">
        <v>576</v>
      </c>
    </row>
    <row r="8" spans="1:2" ht="29" x14ac:dyDescent="0.35">
      <c r="A8" s="8" t="s">
        <v>503</v>
      </c>
      <c r="B8" s="6"/>
    </row>
    <row r="9" spans="1:2" x14ac:dyDescent="0.35">
      <c r="A9" s="3" t="s">
        <v>505</v>
      </c>
      <c r="B9" s="7" t="s">
        <v>577</v>
      </c>
    </row>
    <row r="10" spans="1:2" ht="29" x14ac:dyDescent="0.35">
      <c r="A10" s="5" t="s">
        <v>507</v>
      </c>
      <c r="B10" s="6"/>
    </row>
    <row r="11" spans="1:2" x14ac:dyDescent="0.35">
      <c r="A11" s="3" t="s">
        <v>509</v>
      </c>
      <c r="B11" s="7"/>
    </row>
    <row r="12" spans="1:2" x14ac:dyDescent="0.35">
      <c r="A12" s="5" t="s">
        <v>510</v>
      </c>
      <c r="B12" s="10"/>
    </row>
    <row r="13" spans="1:2" x14ac:dyDescent="0.35">
      <c r="A13" s="3" t="s">
        <v>1</v>
      </c>
      <c r="B13" s="4" t="str">
        <f>LEFT(B32,LEN(B32)-2)</f>
        <v>Teadus- ja arendustegevus (Research)</v>
      </c>
    </row>
    <row r="14" spans="1:2" ht="29" x14ac:dyDescent="0.35">
      <c r="A14" s="5" t="s">
        <v>512</v>
      </c>
      <c r="B14" s="10" t="s">
        <v>531</v>
      </c>
    </row>
    <row r="15" spans="1:2" ht="29" x14ac:dyDescent="0.35">
      <c r="A15" s="3" t="s">
        <v>2</v>
      </c>
      <c r="B15" s="4" t="str">
        <f>LEFT(B39,LEN(B39)-2)</f>
        <v>Rakendatud (Adopted or Expired)</v>
      </c>
    </row>
    <row r="16" spans="1:2" ht="29" x14ac:dyDescent="0.35">
      <c r="A16" s="5" t="s">
        <v>514</v>
      </c>
      <c r="B16" s="10" t="s">
        <v>578</v>
      </c>
    </row>
    <row r="17" spans="1:2" ht="29" x14ac:dyDescent="0.35">
      <c r="A17" s="3" t="s">
        <v>55</v>
      </c>
      <c r="B17" s="4" t="s">
        <v>579</v>
      </c>
    </row>
    <row r="18" spans="1:2" ht="29" x14ac:dyDescent="0.35">
      <c r="A18" s="5" t="s">
        <v>516</v>
      </c>
      <c r="B18" s="10" t="s">
        <v>533</v>
      </c>
    </row>
    <row r="19" spans="1:2" ht="29" x14ac:dyDescent="0.35">
      <c r="A19" s="3" t="s">
        <v>518</v>
      </c>
      <c r="B19" s="11"/>
    </row>
    <row r="22" spans="1:2" x14ac:dyDescent="0.35">
      <c r="A22" s="2" t="s">
        <v>522</v>
      </c>
    </row>
    <row r="23" spans="1:2" x14ac:dyDescent="0.35">
      <c r="A23" t="s">
        <v>5</v>
      </c>
    </row>
    <row r="24" spans="1:2" x14ac:dyDescent="0.35">
      <c r="A24" t="s">
        <v>8</v>
      </c>
    </row>
    <row r="25" spans="1:2" x14ac:dyDescent="0.35">
      <c r="A25" t="s">
        <v>11</v>
      </c>
    </row>
    <row r="26" spans="1:2" x14ac:dyDescent="0.35">
      <c r="A26" t="s">
        <v>14</v>
      </c>
    </row>
    <row r="27" spans="1:2" x14ac:dyDescent="0.35">
      <c r="A27" t="s">
        <v>17</v>
      </c>
    </row>
    <row r="28" spans="1:2" x14ac:dyDescent="0.35">
      <c r="A28" t="s">
        <v>19</v>
      </c>
    </row>
    <row r="29" spans="1:2" x14ac:dyDescent="0.35">
      <c r="A29" t="s">
        <v>21</v>
      </c>
      <c r="B29" t="s">
        <v>523</v>
      </c>
    </row>
    <row r="30" spans="1:2" x14ac:dyDescent="0.35">
      <c r="A30" t="s">
        <v>23</v>
      </c>
    </row>
    <row r="31" spans="1:2" x14ac:dyDescent="0.35">
      <c r="A31" t="s">
        <v>25</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Teadus- ja arendustegevus (Research); </v>
      </c>
    </row>
    <row r="34" spans="1:7" x14ac:dyDescent="0.35">
      <c r="A34" s="2" t="s">
        <v>525</v>
      </c>
    </row>
    <row r="35" spans="1:7" x14ac:dyDescent="0.35">
      <c r="A35" t="s">
        <v>6</v>
      </c>
      <c r="B35" t="s">
        <v>523</v>
      </c>
    </row>
    <row r="36" spans="1:7" x14ac:dyDescent="0.35">
      <c r="A36" t="s">
        <v>9</v>
      </c>
    </row>
    <row r="37" spans="1:7" x14ac:dyDescent="0.35">
      <c r="A37" t="s">
        <v>12</v>
      </c>
    </row>
    <row r="38" spans="1:7" x14ac:dyDescent="0.35">
      <c r="A38" t="s">
        <v>15</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ACFEDB0-3598-4582-BE25-CAE067920F20}">
          <x14:formula1>
            <xm:f>Input!$A$3:$A$40</xm:f>
          </x14:formula1>
          <xm:sqref>B1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68CC-DFD6-44F2-B320-7B9902E8E881}">
  <sheetPr>
    <tabColor rgb="FFC4BD97"/>
    <pageSetUpPr fitToPage="1"/>
  </sheetPr>
  <dimension ref="A1:G47"/>
  <sheetViews>
    <sheetView zoomScaleNormal="100" workbookViewId="0">
      <selection activeCell="C17" sqref="C17"/>
    </sheetView>
  </sheetViews>
  <sheetFormatPr defaultColWidth="8.6328125" defaultRowHeight="14.5" x14ac:dyDescent="0.35"/>
  <cols>
    <col min="1" max="1" width="35.6328125" customWidth="1"/>
    <col min="2" max="2" width="64.6328125" customWidth="1"/>
  </cols>
  <sheetData>
    <row r="1" spans="1:2" x14ac:dyDescent="0.35">
      <c r="A1" s="3" t="s">
        <v>493</v>
      </c>
      <c r="B1" s="4" t="s">
        <v>33</v>
      </c>
    </row>
    <row r="2" spans="1:2" x14ac:dyDescent="0.35">
      <c r="A2" s="5" t="s">
        <v>494</v>
      </c>
      <c r="B2" s="6"/>
    </row>
    <row r="3" spans="1:2" x14ac:dyDescent="0.35">
      <c r="A3" s="3" t="s">
        <v>495</v>
      </c>
      <c r="B3" s="4" t="str">
        <f ca="1">MID(CELL("filename",A1),FIND("]",CELL("filename",A1))+1,255)</f>
        <v>EN8</v>
      </c>
    </row>
    <row r="4" spans="1:2" x14ac:dyDescent="0.35">
      <c r="A4" s="5" t="s">
        <v>496</v>
      </c>
      <c r="B4" s="6" t="s">
        <v>167</v>
      </c>
    </row>
    <row r="5" spans="1:2" x14ac:dyDescent="0.35">
      <c r="A5" s="3" t="s">
        <v>497</v>
      </c>
      <c r="B5" s="7" t="s">
        <v>580</v>
      </c>
    </row>
    <row r="6" spans="1:2" ht="43.5" x14ac:dyDescent="0.35">
      <c r="A6" s="5" t="s">
        <v>499</v>
      </c>
      <c r="B6" s="6" t="s">
        <v>581</v>
      </c>
    </row>
    <row r="7" spans="1:2" ht="43.5" x14ac:dyDescent="0.35">
      <c r="A7" s="3" t="s">
        <v>501</v>
      </c>
      <c r="B7" s="7" t="s">
        <v>582</v>
      </c>
    </row>
    <row r="8" spans="1:2" ht="29" x14ac:dyDescent="0.35">
      <c r="A8" s="8" t="s">
        <v>503</v>
      </c>
      <c r="B8" s="6"/>
    </row>
    <row r="9" spans="1:2" x14ac:dyDescent="0.35">
      <c r="A9" s="3" t="s">
        <v>505</v>
      </c>
      <c r="B9" s="7" t="s">
        <v>583</v>
      </c>
    </row>
    <row r="10" spans="1:2" ht="29" x14ac:dyDescent="0.35">
      <c r="A10" s="5" t="s">
        <v>507</v>
      </c>
      <c r="B10" s="6"/>
    </row>
    <row r="11" spans="1:2" x14ac:dyDescent="0.35">
      <c r="A11" s="3" t="s">
        <v>509</v>
      </c>
      <c r="B11" s="7"/>
    </row>
    <row r="12" spans="1:2" x14ac:dyDescent="0.35">
      <c r="A12" s="5" t="s">
        <v>510</v>
      </c>
      <c r="B12" s="10" t="s">
        <v>584</v>
      </c>
    </row>
    <row r="13" spans="1:2" x14ac:dyDescent="0.35">
      <c r="A13" s="3" t="s">
        <v>1</v>
      </c>
      <c r="B13" s="4" t="str">
        <f>LEFT(B32,LEN(B32)-2)</f>
        <v>Seadusandlus (Regulatory)</v>
      </c>
    </row>
    <row r="14" spans="1:2" ht="29" x14ac:dyDescent="0.35">
      <c r="A14" s="5" t="s">
        <v>512</v>
      </c>
      <c r="B14" s="10" t="s">
        <v>585</v>
      </c>
    </row>
    <row r="15" spans="1:2" ht="29" x14ac:dyDescent="0.35">
      <c r="A15" s="3" t="s">
        <v>2</v>
      </c>
      <c r="B15" s="4" t="str">
        <f>LEFT(B39,LEN(B39)-2)</f>
        <v>Käimasolev (Implemented)</v>
      </c>
    </row>
    <row r="16" spans="1:2" ht="29" x14ac:dyDescent="0.35">
      <c r="A16" s="5" t="s">
        <v>514</v>
      </c>
      <c r="B16" s="10" t="s">
        <v>586</v>
      </c>
    </row>
    <row r="17" spans="1:2" ht="29" x14ac:dyDescent="0.35">
      <c r="A17" s="3" t="s">
        <v>55</v>
      </c>
      <c r="B17" s="4" t="s">
        <v>579</v>
      </c>
    </row>
    <row r="18" spans="1:2" ht="29" x14ac:dyDescent="0.35">
      <c r="A18" s="5" t="s">
        <v>516</v>
      </c>
      <c r="B18" s="10" t="s">
        <v>533</v>
      </c>
    </row>
    <row r="19" spans="1:2" ht="43.5" x14ac:dyDescent="0.35">
      <c r="A19" s="3" t="s">
        <v>518</v>
      </c>
      <c r="B19" s="11" t="s">
        <v>587</v>
      </c>
    </row>
    <row r="22" spans="1:2" x14ac:dyDescent="0.35">
      <c r="A22" s="2" t="s">
        <v>522</v>
      </c>
    </row>
    <row r="23" spans="1:2" x14ac:dyDescent="0.35">
      <c r="A23" t="s">
        <v>5</v>
      </c>
    </row>
    <row r="24" spans="1:2" x14ac:dyDescent="0.35">
      <c r="A24" t="s">
        <v>8</v>
      </c>
    </row>
    <row r="25" spans="1:2" x14ac:dyDescent="0.35">
      <c r="A25" t="s">
        <v>11</v>
      </c>
    </row>
    <row r="26" spans="1:2" x14ac:dyDescent="0.35">
      <c r="A26" t="s">
        <v>14</v>
      </c>
    </row>
    <row r="27" spans="1:2" x14ac:dyDescent="0.35">
      <c r="A27" t="s">
        <v>17</v>
      </c>
    </row>
    <row r="28" spans="1:2" x14ac:dyDescent="0.35">
      <c r="A28" t="s">
        <v>19</v>
      </c>
      <c r="B28" t="s">
        <v>523</v>
      </c>
    </row>
    <row r="29" spans="1:2" x14ac:dyDescent="0.35">
      <c r="A29" t="s">
        <v>21</v>
      </c>
    </row>
    <row r="30" spans="1:2" x14ac:dyDescent="0.35">
      <c r="A30" t="s">
        <v>23</v>
      </c>
    </row>
    <row r="31" spans="1:2" x14ac:dyDescent="0.35">
      <c r="A31" t="s">
        <v>25</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
        <v>6</v>
      </c>
    </row>
    <row r="36" spans="1:7" x14ac:dyDescent="0.35">
      <c r="A36" t="s">
        <v>9</v>
      </c>
      <c r="B36" t="s">
        <v>523</v>
      </c>
    </row>
    <row r="37" spans="1:7" x14ac:dyDescent="0.35">
      <c r="A37" t="s">
        <v>12</v>
      </c>
    </row>
    <row r="38" spans="1:7" x14ac:dyDescent="0.35">
      <c r="A38" t="s">
        <v>15</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EABAE4F3-243D-4E76-968D-3475C6DE2D41}"/>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A67200-1EF5-417A-87F1-8030363EAAFB}">
          <x14:formula1>
            <xm:f>Input!$A$3:$A$40</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C3E2-0B33-4C88-B74E-024AD0D59C56}">
  <dimension ref="A2:C5"/>
  <sheetViews>
    <sheetView topLeftCell="A4" workbookViewId="0">
      <selection activeCell="C4" sqref="A4:C13"/>
    </sheetView>
  </sheetViews>
  <sheetFormatPr defaultRowHeight="14.5" x14ac:dyDescent="0.35"/>
  <cols>
    <col min="1" max="1" width="36" customWidth="1"/>
    <col min="2" max="2" width="56" style="65" customWidth="1"/>
    <col min="3" max="3" width="56.453125" customWidth="1"/>
  </cols>
  <sheetData>
    <row r="2" spans="1:3" ht="30.75" customHeight="1" x14ac:dyDescent="0.35">
      <c r="A2" s="128" t="s">
        <v>55</v>
      </c>
      <c r="B2" s="128"/>
      <c r="C2" s="128"/>
    </row>
    <row r="3" spans="1:3" ht="93" x14ac:dyDescent="0.35">
      <c r="A3" s="113" t="s">
        <v>56</v>
      </c>
      <c r="B3" s="114" t="s">
        <v>57</v>
      </c>
      <c r="C3" s="114" t="s">
        <v>58</v>
      </c>
    </row>
    <row r="4" spans="1:3" ht="108.5" x14ac:dyDescent="0.35">
      <c r="A4" s="113" t="s">
        <v>59</v>
      </c>
      <c r="B4" s="114" t="s">
        <v>60</v>
      </c>
      <c r="C4" s="114" t="s">
        <v>61</v>
      </c>
    </row>
    <row r="5" spans="1:3" ht="46.5" x14ac:dyDescent="0.35">
      <c r="A5" s="113" t="s">
        <v>62</v>
      </c>
      <c r="B5" s="114" t="s">
        <v>63</v>
      </c>
      <c r="C5" s="114" t="s">
        <v>64</v>
      </c>
    </row>
  </sheetData>
  <mergeCells count="1">
    <mergeCell ref="A2:C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99B2-2C18-4CB7-AD4D-6621B93C5658}">
  <sheetPr>
    <tabColor rgb="FFC4BD97"/>
    <pageSetUpPr fitToPage="1"/>
  </sheetPr>
  <dimension ref="A1:G47"/>
  <sheetViews>
    <sheetView workbookViewId="0">
      <selection activeCell="I18" sqref="I18"/>
    </sheetView>
  </sheetViews>
  <sheetFormatPr defaultColWidth="8.6328125" defaultRowHeight="14.5" x14ac:dyDescent="0.35"/>
  <cols>
    <col min="1" max="1" width="35.6328125" customWidth="1"/>
    <col min="2" max="2" width="64.6328125" customWidth="1"/>
  </cols>
  <sheetData>
    <row r="1" spans="1:2" x14ac:dyDescent="0.35">
      <c r="A1" s="3" t="s">
        <v>493</v>
      </c>
      <c r="B1" s="4" t="s">
        <v>35</v>
      </c>
    </row>
    <row r="2" spans="1:2" x14ac:dyDescent="0.35">
      <c r="A2" s="5" t="s">
        <v>494</v>
      </c>
      <c r="B2" s="6" t="str">
        <f>"3.3.i"</f>
        <v>3.3.i</v>
      </c>
    </row>
    <row r="3" spans="1:2" x14ac:dyDescent="0.35">
      <c r="A3" s="3" t="s">
        <v>495</v>
      </c>
      <c r="B3" s="4" t="str">
        <f ca="1">MID(CELL("filename",A1),FIND("]",CELL("filename",A1))+1,255)</f>
        <v>EN9</v>
      </c>
    </row>
    <row r="4" spans="1:2" x14ac:dyDescent="0.35">
      <c r="A4" s="5" t="s">
        <v>496</v>
      </c>
      <c r="B4" s="6" t="s">
        <v>170</v>
      </c>
    </row>
    <row r="5" spans="1:2" x14ac:dyDescent="0.35">
      <c r="A5" s="3" t="s">
        <v>497</v>
      </c>
      <c r="B5" s="7" t="s">
        <v>580</v>
      </c>
    </row>
    <row r="6" spans="1:2" x14ac:dyDescent="0.35">
      <c r="A6" s="5" t="s">
        <v>499</v>
      </c>
      <c r="B6" s="6" t="s">
        <v>588</v>
      </c>
    </row>
    <row r="7" spans="1:2" ht="29" x14ac:dyDescent="0.35">
      <c r="A7" s="3" t="s">
        <v>501</v>
      </c>
      <c r="B7" s="7" t="s">
        <v>589</v>
      </c>
    </row>
    <row r="8" spans="1:2" ht="29" x14ac:dyDescent="0.35">
      <c r="A8" s="8" t="s">
        <v>503</v>
      </c>
      <c r="B8" s="6"/>
    </row>
    <row r="9" spans="1:2" x14ac:dyDescent="0.35">
      <c r="A9" s="3" t="s">
        <v>505</v>
      </c>
      <c r="B9" s="7" t="s">
        <v>583</v>
      </c>
    </row>
    <row r="10" spans="1:2" ht="29" x14ac:dyDescent="0.35">
      <c r="A10" s="5" t="s">
        <v>507</v>
      </c>
      <c r="B10" s="6"/>
    </row>
    <row r="11" spans="1:2" x14ac:dyDescent="0.35">
      <c r="A11" s="3" t="s">
        <v>509</v>
      </c>
      <c r="B11" s="7"/>
    </row>
    <row r="12" spans="1:2" x14ac:dyDescent="0.35">
      <c r="A12" s="5" t="s">
        <v>510</v>
      </c>
      <c r="B12" s="10" t="s">
        <v>590</v>
      </c>
    </row>
    <row r="13" spans="1:2" x14ac:dyDescent="0.35">
      <c r="A13" s="3" t="s">
        <v>1</v>
      </c>
      <c r="B13" s="4" t="str">
        <f>LEFT(B32,LEN(B32)-2)</f>
        <v>Seadusandlus (Regulatory)</v>
      </c>
    </row>
    <row r="14" spans="1:2" ht="29" x14ac:dyDescent="0.35">
      <c r="A14" s="5" t="s">
        <v>512</v>
      </c>
      <c r="B14" s="10" t="s">
        <v>585</v>
      </c>
    </row>
    <row r="15" spans="1:2" ht="29" x14ac:dyDescent="0.35">
      <c r="A15" s="3" t="s">
        <v>2</v>
      </c>
      <c r="B15" s="4" t="str">
        <f>LEFT(B39,LEN(B39)-2)</f>
        <v>Käimasolev (Implemented)</v>
      </c>
    </row>
    <row r="16" spans="1:2" ht="29" x14ac:dyDescent="0.35">
      <c r="A16" s="5" t="s">
        <v>514</v>
      </c>
      <c r="B16" s="10" t="s">
        <v>586</v>
      </c>
    </row>
    <row r="17" spans="1:2" ht="29" x14ac:dyDescent="0.35">
      <c r="A17" s="3" t="s">
        <v>55</v>
      </c>
      <c r="B17" s="4" t="s">
        <v>579</v>
      </c>
    </row>
    <row r="18" spans="1:2" ht="29" x14ac:dyDescent="0.35">
      <c r="A18" s="5" t="s">
        <v>516</v>
      </c>
      <c r="B18" s="10" t="s">
        <v>533</v>
      </c>
    </row>
    <row r="19" spans="1:2" ht="43.5" x14ac:dyDescent="0.35">
      <c r="A19" s="3" t="s">
        <v>518</v>
      </c>
      <c r="B19" s="11" t="s">
        <v>587</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C0644028-8B0E-4AC7-A833-96F7BD14F6A1}"/>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F41FB73-8C4E-4E21-AC16-A53831D597B5}">
          <x14:formula1>
            <xm:f>Input!$A$3:$A$40</xm:f>
          </x14:formula1>
          <xm:sqref>B1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B749-4D66-49B0-9785-6709F69B6F86}">
  <sheetPr>
    <tabColor rgb="FFC4BD97"/>
    <pageSetUpPr fitToPage="1"/>
  </sheetPr>
  <dimension ref="A1:G47"/>
  <sheetViews>
    <sheetView workbookViewId="0">
      <selection activeCell="B17" sqref="B17"/>
    </sheetView>
  </sheetViews>
  <sheetFormatPr defaultColWidth="8.6328125" defaultRowHeight="14.5" x14ac:dyDescent="0.35"/>
  <cols>
    <col min="1" max="1" width="35.6328125" customWidth="1"/>
    <col min="2" max="2" width="64.6328125" customWidth="1"/>
  </cols>
  <sheetData>
    <row r="1" spans="1:2" x14ac:dyDescent="0.35">
      <c r="A1" s="3" t="s">
        <v>493</v>
      </c>
      <c r="B1" s="4" t="s">
        <v>35</v>
      </c>
    </row>
    <row r="2" spans="1:2" x14ac:dyDescent="0.35">
      <c r="A2" s="5" t="s">
        <v>494</v>
      </c>
      <c r="B2" s="6"/>
    </row>
    <row r="3" spans="1:2" x14ac:dyDescent="0.35">
      <c r="A3" s="3" t="s">
        <v>495</v>
      </c>
      <c r="B3" s="4" t="str">
        <f ca="1">MID(CELL("filename",A1),FIND("]",CELL("filename",A1))+1,255)</f>
        <v>EN10</v>
      </c>
    </row>
    <row r="4" spans="1:2" x14ac:dyDescent="0.35">
      <c r="A4" s="5" t="s">
        <v>496</v>
      </c>
      <c r="B4" s="6" t="s">
        <v>591</v>
      </c>
    </row>
    <row r="5" spans="1:2" x14ac:dyDescent="0.35">
      <c r="A5" s="3" t="s">
        <v>497</v>
      </c>
      <c r="B5" s="7" t="s">
        <v>592</v>
      </c>
    </row>
    <row r="6" spans="1:2" x14ac:dyDescent="0.35">
      <c r="A6" s="5" t="s">
        <v>499</v>
      </c>
      <c r="B6" s="6" t="s">
        <v>593</v>
      </c>
    </row>
    <row r="7" spans="1:2" ht="29" x14ac:dyDescent="0.35">
      <c r="A7" s="3" t="s">
        <v>501</v>
      </c>
      <c r="B7" s="7" t="s">
        <v>594</v>
      </c>
    </row>
    <row r="8" spans="1:2" ht="29" x14ac:dyDescent="0.35">
      <c r="A8" s="8" t="s">
        <v>503</v>
      </c>
      <c r="B8" s="6"/>
    </row>
    <row r="9" spans="1:2" x14ac:dyDescent="0.35">
      <c r="A9" s="3" t="s">
        <v>505</v>
      </c>
      <c r="B9" s="7" t="s">
        <v>583</v>
      </c>
    </row>
    <row r="10" spans="1:2" ht="29" x14ac:dyDescent="0.35">
      <c r="A10" s="5" t="s">
        <v>507</v>
      </c>
      <c r="B10" s="6" t="s">
        <v>595</v>
      </c>
    </row>
    <row r="11" spans="1:2" x14ac:dyDescent="0.35">
      <c r="A11" s="3" t="s">
        <v>509</v>
      </c>
      <c r="B11" s="7"/>
    </row>
    <row r="12" spans="1:2" x14ac:dyDescent="0.35">
      <c r="A12" s="5" t="s">
        <v>510</v>
      </c>
      <c r="B12" s="10" t="s">
        <v>590</v>
      </c>
    </row>
    <row r="13" spans="1:2" x14ac:dyDescent="0.35">
      <c r="A13" s="3" t="s">
        <v>1</v>
      </c>
      <c r="B13" s="4" t="str">
        <f>LEFT(B32,LEN(B32)-2)</f>
        <v>Seadusandlus (Regulatory)</v>
      </c>
    </row>
    <row r="14" spans="1:2" ht="29" x14ac:dyDescent="0.35">
      <c r="A14" s="5" t="s">
        <v>512</v>
      </c>
      <c r="B14" s="10" t="s">
        <v>585</v>
      </c>
    </row>
    <row r="15" spans="1:2" ht="29" x14ac:dyDescent="0.35">
      <c r="A15" s="3" t="s">
        <v>2</v>
      </c>
      <c r="B15" s="4" t="str">
        <f>LEFT(B39,LEN(B39)-2)</f>
        <v>Käimasolev (Implemented)</v>
      </c>
    </row>
    <row r="16" spans="1:2" ht="29" x14ac:dyDescent="0.35">
      <c r="A16" s="5" t="s">
        <v>514</v>
      </c>
      <c r="B16" s="10" t="s">
        <v>596</v>
      </c>
    </row>
    <row r="17" spans="1:2" ht="29" x14ac:dyDescent="0.35">
      <c r="A17" s="3" t="s">
        <v>55</v>
      </c>
      <c r="B17" s="4" t="s">
        <v>579</v>
      </c>
    </row>
    <row r="18" spans="1:2" ht="29" x14ac:dyDescent="0.35">
      <c r="A18" s="5" t="s">
        <v>516</v>
      </c>
      <c r="B18" s="10" t="s">
        <v>533</v>
      </c>
    </row>
    <row r="19" spans="1:2" ht="29" x14ac:dyDescent="0.35">
      <c r="A19" s="3" t="s">
        <v>518</v>
      </c>
      <c r="B19" s="11"/>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B5646FA-9087-4B8E-8249-2BD50B88A30E}">
          <x14:formula1>
            <xm:f>Input!$A$3:$A$40</xm:f>
          </x14:formula1>
          <xm:sqref>B1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71AEB-095D-4F2F-9422-E32D7043A272}">
  <sheetPr>
    <tabColor rgb="FFC4BD97"/>
    <pageSetUpPr fitToPage="1"/>
  </sheetPr>
  <dimension ref="A1:G47"/>
  <sheetViews>
    <sheetView workbookViewId="0">
      <selection activeCell="B17" sqref="B17"/>
    </sheetView>
  </sheetViews>
  <sheetFormatPr defaultColWidth="8.6328125" defaultRowHeight="14.5" x14ac:dyDescent="0.35"/>
  <cols>
    <col min="1" max="1" width="35.6328125" customWidth="1"/>
    <col min="2" max="2" width="64.6328125" customWidth="1"/>
  </cols>
  <sheetData>
    <row r="1" spans="1:2" x14ac:dyDescent="0.35">
      <c r="A1" s="3" t="s">
        <v>493</v>
      </c>
      <c r="B1" s="4" t="s">
        <v>37</v>
      </c>
    </row>
    <row r="2" spans="1:2" x14ac:dyDescent="0.35">
      <c r="A2" s="5" t="s">
        <v>494</v>
      </c>
      <c r="B2" s="6" t="str">
        <f>"3.4.1, 3.4.2, 3.4.3"</f>
        <v>3.4.1, 3.4.2, 3.4.3</v>
      </c>
    </row>
    <row r="3" spans="1:2" x14ac:dyDescent="0.35">
      <c r="A3" s="3" t="s">
        <v>495</v>
      </c>
      <c r="B3" s="4" t="str">
        <f ca="1">MID(CELL("filename",A1),FIND("]",CELL("filename",A1))+1,255)</f>
        <v>EN11</v>
      </c>
    </row>
    <row r="4" spans="1:2" ht="29" x14ac:dyDescent="0.35">
      <c r="A4" s="5" t="s">
        <v>496</v>
      </c>
      <c r="B4" s="6" t="s">
        <v>173</v>
      </c>
    </row>
    <row r="5" spans="1:2" ht="29" x14ac:dyDescent="0.35">
      <c r="A5" s="3" t="s">
        <v>497</v>
      </c>
      <c r="B5" s="7" t="s">
        <v>597</v>
      </c>
    </row>
    <row r="6" spans="1:2" x14ac:dyDescent="0.35">
      <c r="A6" s="5" t="s">
        <v>499</v>
      </c>
      <c r="B6" s="6" t="s">
        <v>598</v>
      </c>
    </row>
    <row r="7" spans="1:2" ht="29" x14ac:dyDescent="0.35">
      <c r="A7" s="3" t="s">
        <v>501</v>
      </c>
      <c r="B7" s="7" t="s">
        <v>173</v>
      </c>
    </row>
    <row r="8" spans="1:2" ht="29" x14ac:dyDescent="0.35">
      <c r="A8" s="8" t="s">
        <v>503</v>
      </c>
      <c r="B8" s="6"/>
    </row>
    <row r="9" spans="1:2" x14ac:dyDescent="0.35">
      <c r="A9" s="3" t="s">
        <v>505</v>
      </c>
      <c r="B9" s="7" t="s">
        <v>583</v>
      </c>
    </row>
    <row r="10" spans="1:2" ht="29" x14ac:dyDescent="0.35">
      <c r="A10" s="5" t="s">
        <v>507</v>
      </c>
      <c r="B10" s="6"/>
    </row>
    <row r="11" spans="1:2" x14ac:dyDescent="0.35">
      <c r="A11" s="3" t="s">
        <v>509</v>
      </c>
      <c r="B11" s="7"/>
    </row>
    <row r="12" spans="1:2" ht="29" x14ac:dyDescent="0.35">
      <c r="A12" s="5" t="s">
        <v>510</v>
      </c>
      <c r="B12" s="10" t="s">
        <v>599</v>
      </c>
    </row>
    <row r="13" spans="1:2" x14ac:dyDescent="0.35">
      <c r="A13" s="3" t="s">
        <v>1</v>
      </c>
      <c r="B13" s="4" t="str">
        <f>LEFT(B32,LEN(B32)-2)</f>
        <v>Muu (Other)</v>
      </c>
    </row>
    <row r="14" spans="1:2" ht="29" x14ac:dyDescent="0.35">
      <c r="A14" s="5" t="s">
        <v>512</v>
      </c>
      <c r="B14" s="10"/>
    </row>
    <row r="15" spans="1:2" ht="29" x14ac:dyDescent="0.35">
      <c r="A15" s="3" t="s">
        <v>2</v>
      </c>
      <c r="B15" s="4" t="str">
        <f>LEFT(B39,LEN(B39)-2)</f>
        <v>Käimasolev (Implemented)</v>
      </c>
    </row>
    <row r="16" spans="1:2" ht="29" x14ac:dyDescent="0.35">
      <c r="A16" s="5" t="s">
        <v>514</v>
      </c>
      <c r="B16" s="10" t="s">
        <v>600</v>
      </c>
    </row>
    <row r="17" spans="1:2" ht="29" x14ac:dyDescent="0.35">
      <c r="A17" s="3" t="s">
        <v>55</v>
      </c>
      <c r="B17" s="4" t="s">
        <v>579</v>
      </c>
    </row>
    <row r="18" spans="1:2" ht="29" x14ac:dyDescent="0.35">
      <c r="A18" s="5" t="s">
        <v>516</v>
      </c>
      <c r="B18" s="10" t="s">
        <v>533</v>
      </c>
    </row>
    <row r="19" spans="1:2" ht="29" x14ac:dyDescent="0.35">
      <c r="A19" s="3" t="s">
        <v>518</v>
      </c>
      <c r="B19" s="11"/>
    </row>
    <row r="22" spans="1:2" x14ac:dyDescent="0.35">
      <c r="A22" s="2" t="s">
        <v>522</v>
      </c>
    </row>
    <row r="23" spans="1:2" x14ac:dyDescent="0.35">
      <c r="A23" t="s">
        <v>5</v>
      </c>
    </row>
    <row r="24" spans="1:2" x14ac:dyDescent="0.35">
      <c r="A24" t="s">
        <v>8</v>
      </c>
    </row>
    <row r="25" spans="1:2" x14ac:dyDescent="0.35">
      <c r="A25" t="s">
        <v>11</v>
      </c>
    </row>
    <row r="26" spans="1:2" x14ac:dyDescent="0.35">
      <c r="A26" t="s">
        <v>14</v>
      </c>
    </row>
    <row r="27" spans="1:2" x14ac:dyDescent="0.35">
      <c r="A27" t="s">
        <v>17</v>
      </c>
    </row>
    <row r="28" spans="1:2" x14ac:dyDescent="0.35">
      <c r="A28" t="s">
        <v>19</v>
      </c>
    </row>
    <row r="29" spans="1:2" x14ac:dyDescent="0.35">
      <c r="A29" t="s">
        <v>21</v>
      </c>
    </row>
    <row r="30" spans="1:2" x14ac:dyDescent="0.35">
      <c r="A30" t="s">
        <v>23</v>
      </c>
    </row>
    <row r="31" spans="1:2" x14ac:dyDescent="0.35">
      <c r="A31" t="s">
        <v>25</v>
      </c>
      <c r="B31" t="s">
        <v>523</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Muu (Other); </v>
      </c>
    </row>
    <row r="34" spans="1:7" x14ac:dyDescent="0.35">
      <c r="A34" s="2" t="s">
        <v>525</v>
      </c>
    </row>
    <row r="35" spans="1:7" x14ac:dyDescent="0.35">
      <c r="A35" t="s">
        <v>6</v>
      </c>
    </row>
    <row r="36" spans="1:7" x14ac:dyDescent="0.35">
      <c r="A36" t="s">
        <v>9</v>
      </c>
      <c r="B36" t="s">
        <v>523</v>
      </c>
    </row>
    <row r="37" spans="1:7" x14ac:dyDescent="0.35">
      <c r="A37" t="s">
        <v>12</v>
      </c>
    </row>
    <row r="38" spans="1:7" x14ac:dyDescent="0.35">
      <c r="A38" t="s">
        <v>15</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CC88625-8F14-49C6-8B6B-35C8DBE88DB6}">
          <x14:formula1>
            <xm:f>Input!$A$3:$A$40</xm:f>
          </x14:formula1>
          <xm:sqref>B1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0E92-87FF-42E5-89C2-21793F94AEF9}">
  <sheetPr>
    <tabColor rgb="FFDDD9C4"/>
    <pageSetUpPr fitToPage="1"/>
  </sheetPr>
  <dimension ref="A1:G47"/>
  <sheetViews>
    <sheetView workbookViewId="0">
      <selection activeCell="B8" sqref="B8"/>
    </sheetView>
  </sheetViews>
  <sheetFormatPr defaultColWidth="8.6328125" defaultRowHeight="14.5" x14ac:dyDescent="0.35"/>
  <cols>
    <col min="1" max="1" width="35.6328125" customWidth="1"/>
    <col min="2" max="2" width="64.6328125" customWidth="1"/>
  </cols>
  <sheetData>
    <row r="1" spans="1:2" x14ac:dyDescent="0.35">
      <c r="A1" s="3" t="s">
        <v>493</v>
      </c>
      <c r="B1" s="4" t="s">
        <v>16</v>
      </c>
    </row>
    <row r="2" spans="1:2" x14ac:dyDescent="0.35">
      <c r="A2" s="5" t="s">
        <v>494</v>
      </c>
      <c r="B2" s="6"/>
    </row>
    <row r="3" spans="1:2" x14ac:dyDescent="0.35">
      <c r="A3" s="3" t="s">
        <v>495</v>
      </c>
      <c r="B3" s="4" t="str">
        <f ca="1">MID(CELL("filename",A1),FIND("]",CELL("filename",A1))+1,255)</f>
        <v>EN12</v>
      </c>
    </row>
    <row r="4" spans="1:2" x14ac:dyDescent="0.35">
      <c r="A4" s="5" t="s">
        <v>496</v>
      </c>
      <c r="B4" s="6" t="s">
        <v>601</v>
      </c>
    </row>
    <row r="5" spans="1:2" x14ac:dyDescent="0.35">
      <c r="A5" s="3" t="s">
        <v>497</v>
      </c>
      <c r="B5" s="7" t="s">
        <v>602</v>
      </c>
    </row>
    <row r="6" spans="1:2" x14ac:dyDescent="0.35">
      <c r="A6" s="5" t="s">
        <v>499</v>
      </c>
      <c r="B6" s="6" t="s">
        <v>603</v>
      </c>
    </row>
    <row r="7" spans="1:2" ht="203" x14ac:dyDescent="0.35">
      <c r="A7" s="3" t="s">
        <v>501</v>
      </c>
      <c r="B7" s="7" t="s">
        <v>604</v>
      </c>
    </row>
    <row r="8" spans="1:2" ht="29" x14ac:dyDescent="0.35">
      <c r="A8" s="8" t="s">
        <v>503</v>
      </c>
      <c r="B8" s="6" t="s">
        <v>504</v>
      </c>
    </row>
    <row r="9" spans="1:2" x14ac:dyDescent="0.35">
      <c r="A9" s="3" t="s">
        <v>505</v>
      </c>
      <c r="B9" s="7" t="s">
        <v>583</v>
      </c>
    </row>
    <row r="10" spans="1:2" ht="43.5" x14ac:dyDescent="0.35">
      <c r="A10" s="5" t="s">
        <v>507</v>
      </c>
      <c r="B10" s="6" t="s">
        <v>605</v>
      </c>
    </row>
    <row r="11" spans="1:2" x14ac:dyDescent="0.35">
      <c r="A11" s="3" t="s">
        <v>509</v>
      </c>
      <c r="B11" s="7"/>
    </row>
    <row r="12" spans="1:2" ht="29" x14ac:dyDescent="0.35">
      <c r="A12" s="5" t="s">
        <v>510</v>
      </c>
      <c r="B12" s="10" t="s">
        <v>606</v>
      </c>
    </row>
    <row r="13" spans="1:2" x14ac:dyDescent="0.35">
      <c r="A13" s="3" t="s">
        <v>1</v>
      </c>
      <c r="B13" s="4" t="str">
        <f>LEFT(B32,LEN(B32)-2)</f>
        <v>Muu (Other)</v>
      </c>
    </row>
    <row r="14" spans="1:2" ht="29" x14ac:dyDescent="0.35">
      <c r="A14" s="5" t="s">
        <v>512</v>
      </c>
      <c r="B14" s="10" t="s">
        <v>607</v>
      </c>
    </row>
    <row r="15" spans="1:2" ht="29" x14ac:dyDescent="0.35">
      <c r="A15" s="3" t="s">
        <v>2</v>
      </c>
      <c r="B15" s="4" t="str">
        <f>LEFT(B39,LEN(B39)-2)</f>
        <v>Käimasolev (Implemented)</v>
      </c>
    </row>
    <row r="16" spans="1:2" ht="29" x14ac:dyDescent="0.35">
      <c r="A16" s="5" t="s">
        <v>514</v>
      </c>
      <c r="B16" s="10"/>
    </row>
    <row r="17" spans="1:2" ht="29" x14ac:dyDescent="0.35">
      <c r="A17" s="3" t="s">
        <v>55</v>
      </c>
      <c r="B17" s="4" t="s">
        <v>579</v>
      </c>
    </row>
    <row r="18" spans="1:2" ht="29" x14ac:dyDescent="0.35">
      <c r="A18" s="5" t="s">
        <v>516</v>
      </c>
      <c r="B18" s="10" t="s">
        <v>533</v>
      </c>
    </row>
    <row r="19" spans="1:2" ht="29" x14ac:dyDescent="0.35">
      <c r="A19" s="3" t="s">
        <v>518</v>
      </c>
      <c r="B19" s="11"/>
    </row>
    <row r="22" spans="1:2" x14ac:dyDescent="0.35">
      <c r="A22" s="2" t="s">
        <v>522</v>
      </c>
    </row>
    <row r="23" spans="1:2" x14ac:dyDescent="0.35">
      <c r="A23" t="s">
        <v>5</v>
      </c>
    </row>
    <row r="24" spans="1:2" x14ac:dyDescent="0.35">
      <c r="A24" t="s">
        <v>8</v>
      </c>
    </row>
    <row r="25" spans="1:2" x14ac:dyDescent="0.35">
      <c r="A25" t="s">
        <v>11</v>
      </c>
    </row>
    <row r="26" spans="1:2" x14ac:dyDescent="0.35">
      <c r="A26" t="s">
        <v>14</v>
      </c>
    </row>
    <row r="27" spans="1:2" x14ac:dyDescent="0.35">
      <c r="A27" t="s">
        <v>17</v>
      </c>
    </row>
    <row r="28" spans="1:2" x14ac:dyDescent="0.35">
      <c r="A28" t="s">
        <v>19</v>
      </c>
    </row>
    <row r="29" spans="1:2" x14ac:dyDescent="0.35">
      <c r="A29" t="s">
        <v>21</v>
      </c>
    </row>
    <row r="30" spans="1:2" x14ac:dyDescent="0.35">
      <c r="A30" t="s">
        <v>23</v>
      </c>
    </row>
    <row r="31" spans="1:2" x14ac:dyDescent="0.35">
      <c r="A31" t="s">
        <v>25</v>
      </c>
      <c r="B31" t="s">
        <v>608</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Muu (Other); </v>
      </c>
    </row>
    <row r="34" spans="1:7" x14ac:dyDescent="0.35">
      <c r="A34" s="2" t="s">
        <v>525</v>
      </c>
    </row>
    <row r="35" spans="1:7" x14ac:dyDescent="0.35">
      <c r="A35" t="s">
        <v>6</v>
      </c>
    </row>
    <row r="36" spans="1:7" x14ac:dyDescent="0.35">
      <c r="A36" t="s">
        <v>9</v>
      </c>
      <c r="B36" t="s">
        <v>523</v>
      </c>
    </row>
    <row r="37" spans="1:7" x14ac:dyDescent="0.35">
      <c r="A37" t="s">
        <v>12</v>
      </c>
    </row>
    <row r="38" spans="1:7" x14ac:dyDescent="0.35">
      <c r="A38" t="s">
        <v>15</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22CE565-2DDB-4EC7-9836-6E64CF08F462}">
          <x14:formula1>
            <xm:f>Input!$A$3:$A$40</xm:f>
          </x14:formula1>
          <xm:sqref>B1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AA392-B5DD-4A90-A049-F58E47629920}">
  <sheetPr>
    <tabColor rgb="FFC4BD97"/>
    <pageSetUpPr fitToPage="1"/>
  </sheetPr>
  <dimension ref="A1:G47"/>
  <sheetViews>
    <sheetView workbookViewId="0">
      <selection activeCell="B18" sqref="B18"/>
    </sheetView>
  </sheetViews>
  <sheetFormatPr defaultColWidth="8.6328125" defaultRowHeight="14.5" x14ac:dyDescent="0.35"/>
  <cols>
    <col min="1" max="1" width="35.6328125" customWidth="1"/>
    <col min="2" max="2" width="64.6328125" customWidth="1"/>
  </cols>
  <sheetData>
    <row r="1" spans="1:2" x14ac:dyDescent="0.35">
      <c r="A1" s="3" t="s">
        <v>493</v>
      </c>
      <c r="B1" s="4" t="s">
        <v>18</v>
      </c>
    </row>
    <row r="2" spans="1:2" x14ac:dyDescent="0.35">
      <c r="A2" s="5" t="s">
        <v>494</v>
      </c>
      <c r="B2" s="6"/>
    </row>
    <row r="3" spans="1:2" x14ac:dyDescent="0.35">
      <c r="A3" s="3" t="s">
        <v>495</v>
      </c>
      <c r="B3" s="4" t="str">
        <f ca="1">MID(CELL("filename",A1),FIND("]",CELL("filename",A1))+1,255)</f>
        <v>EN13</v>
      </c>
    </row>
    <row r="4" spans="1:2" x14ac:dyDescent="0.35">
      <c r="A4" s="5" t="s">
        <v>496</v>
      </c>
      <c r="B4" s="6" t="s">
        <v>176</v>
      </c>
    </row>
    <row r="5" spans="1:2" x14ac:dyDescent="0.35">
      <c r="A5" s="3" t="s">
        <v>497</v>
      </c>
      <c r="B5" s="7" t="s">
        <v>609</v>
      </c>
    </row>
    <row r="6" spans="1:2" x14ac:dyDescent="0.35">
      <c r="A6" s="5" t="s">
        <v>499</v>
      </c>
      <c r="B6" s="6"/>
    </row>
    <row r="7" spans="1:2" ht="130.5" x14ac:dyDescent="0.35">
      <c r="A7" s="3" t="s">
        <v>501</v>
      </c>
      <c r="B7" s="7" t="s">
        <v>610</v>
      </c>
    </row>
    <row r="8" spans="1:2" ht="29" x14ac:dyDescent="0.35">
      <c r="A8" s="8" t="s">
        <v>503</v>
      </c>
      <c r="B8" s="6"/>
    </row>
    <row r="9" spans="1:2" x14ac:dyDescent="0.35">
      <c r="A9" s="3" t="s">
        <v>505</v>
      </c>
      <c r="B9" s="7" t="s">
        <v>583</v>
      </c>
    </row>
    <row r="10" spans="1:2" ht="43.5" x14ac:dyDescent="0.35">
      <c r="A10" s="5" t="s">
        <v>507</v>
      </c>
      <c r="B10" s="6" t="s">
        <v>605</v>
      </c>
    </row>
    <row r="11" spans="1:2" x14ac:dyDescent="0.35">
      <c r="A11" s="3" t="s">
        <v>509</v>
      </c>
      <c r="B11" s="7"/>
    </row>
    <row r="12" spans="1:2" ht="29" x14ac:dyDescent="0.35">
      <c r="A12" s="5" t="s">
        <v>510</v>
      </c>
      <c r="B12" s="10" t="s">
        <v>599</v>
      </c>
    </row>
    <row r="13" spans="1:2" x14ac:dyDescent="0.35">
      <c r="A13" s="3" t="s">
        <v>1</v>
      </c>
      <c r="B13" s="4" t="str">
        <f>LEFT(B32,LEN(B32)-2)</f>
        <v>Muu (Other)</v>
      </c>
    </row>
    <row r="14" spans="1:2" ht="29" x14ac:dyDescent="0.35">
      <c r="A14" s="5" t="s">
        <v>512</v>
      </c>
      <c r="B14" s="10" t="s">
        <v>607</v>
      </c>
    </row>
    <row r="15" spans="1:2" ht="29" x14ac:dyDescent="0.35">
      <c r="A15" s="3" t="s">
        <v>2</v>
      </c>
      <c r="B15" s="4"/>
    </row>
    <row r="16" spans="1:2" ht="29" x14ac:dyDescent="0.35">
      <c r="A16" s="5" t="s">
        <v>514</v>
      </c>
      <c r="B16" s="10"/>
    </row>
    <row r="17" spans="1:2" ht="29" x14ac:dyDescent="0.35">
      <c r="A17" s="3" t="s">
        <v>55</v>
      </c>
      <c r="B17" s="4" t="s">
        <v>579</v>
      </c>
    </row>
    <row r="18" spans="1:2" ht="29" x14ac:dyDescent="0.35">
      <c r="A18" s="5" t="s">
        <v>516</v>
      </c>
      <c r="B18" s="10" t="s">
        <v>533</v>
      </c>
    </row>
    <row r="19" spans="1:2" ht="29" x14ac:dyDescent="0.35">
      <c r="A19" s="3" t="s">
        <v>518</v>
      </c>
      <c r="B19" s="11"/>
    </row>
    <row r="22" spans="1:2" x14ac:dyDescent="0.35">
      <c r="A22" s="2" t="s">
        <v>522</v>
      </c>
    </row>
    <row r="23" spans="1:2" x14ac:dyDescent="0.35">
      <c r="A23" t="s">
        <v>5</v>
      </c>
    </row>
    <row r="24" spans="1:2" x14ac:dyDescent="0.35">
      <c r="A24" t="s">
        <v>8</v>
      </c>
    </row>
    <row r="25" spans="1:2" x14ac:dyDescent="0.35">
      <c r="A25" t="s">
        <v>11</v>
      </c>
    </row>
    <row r="26" spans="1:2" x14ac:dyDescent="0.35">
      <c r="A26" t="s">
        <v>14</v>
      </c>
    </row>
    <row r="27" spans="1:2" x14ac:dyDescent="0.35">
      <c r="A27" t="s">
        <v>17</v>
      </c>
    </row>
    <row r="28" spans="1:2" x14ac:dyDescent="0.35">
      <c r="A28" t="s">
        <v>19</v>
      </c>
    </row>
    <row r="29" spans="1:2" x14ac:dyDescent="0.35">
      <c r="A29" t="s">
        <v>21</v>
      </c>
    </row>
    <row r="30" spans="1:2" x14ac:dyDescent="0.35">
      <c r="A30" t="s">
        <v>23</v>
      </c>
    </row>
    <row r="31" spans="1:2" x14ac:dyDescent="0.35">
      <c r="A31" t="s">
        <v>25</v>
      </c>
      <c r="B31" t="s">
        <v>523</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Muu (Other); </v>
      </c>
    </row>
    <row r="34" spans="1:7" x14ac:dyDescent="0.35">
      <c r="A34" s="2" t="s">
        <v>525</v>
      </c>
    </row>
    <row r="35" spans="1:7" x14ac:dyDescent="0.35">
      <c r="A35" t="s">
        <v>6</v>
      </c>
    </row>
    <row r="36" spans="1:7" x14ac:dyDescent="0.35">
      <c r="A36" t="s">
        <v>9</v>
      </c>
    </row>
    <row r="37" spans="1:7" x14ac:dyDescent="0.35">
      <c r="A37" t="s">
        <v>12</v>
      </c>
    </row>
    <row r="38" spans="1:7" x14ac:dyDescent="0.35">
      <c r="A38" t="s">
        <v>15</v>
      </c>
      <c r="B38" t="s">
        <v>608</v>
      </c>
    </row>
    <row r="39" spans="1:7" x14ac:dyDescent="0.35">
      <c r="A39" t="s">
        <v>524</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EC157A-75A6-4F59-8EB8-C25B37CD9784}">
          <x14:formula1>
            <xm:f>Input!$A$3:$A$40</xm:f>
          </x14:formula1>
          <xm:sqref>B1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C92E-983B-4F05-8C5C-FD2ACE75756B}">
  <sheetPr>
    <tabColor rgb="FFC4BD97"/>
    <pageSetUpPr fitToPage="1"/>
  </sheetPr>
  <dimension ref="A1:G47"/>
  <sheetViews>
    <sheetView topLeftCell="A7" workbookViewId="0">
      <selection activeCell="D4" sqref="D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4"/>
    </row>
    <row r="4" spans="1:2" ht="29" x14ac:dyDescent="0.35">
      <c r="A4" s="5" t="s">
        <v>496</v>
      </c>
      <c r="B4" s="6" t="s">
        <v>111</v>
      </c>
    </row>
    <row r="5" spans="1:2" ht="43.5" x14ac:dyDescent="0.35">
      <c r="A5" s="3" t="s">
        <v>497</v>
      </c>
      <c r="B5" s="7" t="s">
        <v>611</v>
      </c>
    </row>
    <row r="6" spans="1:2" ht="29" x14ac:dyDescent="0.35">
      <c r="A6" s="5" t="s">
        <v>499</v>
      </c>
      <c r="B6" s="10" t="s">
        <v>612</v>
      </c>
    </row>
    <row r="7" spans="1:2" ht="116" x14ac:dyDescent="0.35">
      <c r="A7" s="3" t="s">
        <v>501</v>
      </c>
      <c r="B7" s="82" t="s">
        <v>613</v>
      </c>
    </row>
    <row r="8" spans="1:2" ht="29" x14ac:dyDescent="0.35">
      <c r="A8" s="8" t="s">
        <v>503</v>
      </c>
      <c r="B8" s="6" t="s">
        <v>504</v>
      </c>
    </row>
    <row r="9" spans="1:2" ht="29" x14ac:dyDescent="0.35">
      <c r="A9" s="3" t="s">
        <v>505</v>
      </c>
      <c r="B9" s="7" t="s">
        <v>506</v>
      </c>
    </row>
    <row r="10" spans="1:2" ht="29" x14ac:dyDescent="0.35">
      <c r="A10" s="5" t="s">
        <v>507</v>
      </c>
      <c r="B10" s="26" t="s">
        <v>508</v>
      </c>
    </row>
    <row r="11" spans="1:2" x14ac:dyDescent="0.35">
      <c r="A11" s="3" t="s">
        <v>509</v>
      </c>
      <c r="B11" s="7"/>
    </row>
    <row r="12" spans="1:2" x14ac:dyDescent="0.35">
      <c r="A12" s="5" t="s">
        <v>510</v>
      </c>
      <c r="B12" s="10" t="s">
        <v>614</v>
      </c>
    </row>
    <row r="13" spans="1:2" x14ac:dyDescent="0.35">
      <c r="A13" s="3" t="s">
        <v>1</v>
      </c>
      <c r="B13" s="4" t="str">
        <f>LEFT(B32,LEN(B32)-2)</f>
        <v>Otsene toetus (Economic)</v>
      </c>
    </row>
    <row r="14" spans="1:2" ht="58" x14ac:dyDescent="0.35">
      <c r="A14" s="5" t="s">
        <v>512</v>
      </c>
      <c r="B14" s="44" t="s">
        <v>615</v>
      </c>
    </row>
    <row r="15" spans="1:2" ht="29" x14ac:dyDescent="0.35">
      <c r="A15" s="3" t="s">
        <v>2</v>
      </c>
      <c r="B15" s="4" t="str">
        <f>LEFT(B39,LEN(B39)-2)</f>
        <v>Käimasolev (Implemented)</v>
      </c>
    </row>
    <row r="16" spans="1:2" ht="29" x14ac:dyDescent="0.35">
      <c r="A16" s="5" t="s">
        <v>514</v>
      </c>
      <c r="B16" s="10" t="s">
        <v>616</v>
      </c>
    </row>
    <row r="17" spans="1:2" ht="29" x14ac:dyDescent="0.35">
      <c r="A17" s="3" t="s">
        <v>55</v>
      </c>
      <c r="B17" s="4" t="s">
        <v>56</v>
      </c>
    </row>
    <row r="18" spans="1:2" ht="29" x14ac:dyDescent="0.35">
      <c r="A18" s="5" t="s">
        <v>516</v>
      </c>
      <c r="B18" s="127" t="s">
        <v>617</v>
      </c>
    </row>
    <row r="19" spans="1:2" ht="29" x14ac:dyDescent="0.35">
      <c r="A19" s="3" t="s">
        <v>518</v>
      </c>
      <c r="B19" s="11"/>
    </row>
    <row r="20" spans="1:2" x14ac:dyDescent="0.35">
      <c r="A20" s="5" t="s">
        <v>520</v>
      </c>
      <c r="B20" s="10" t="s">
        <v>618</v>
      </c>
    </row>
    <row r="22" spans="1:2" x14ac:dyDescent="0.35">
      <c r="A22" s="2" t="s">
        <v>522</v>
      </c>
    </row>
    <row r="23" spans="1:2" x14ac:dyDescent="0.35">
      <c r="A23" t="s">
        <v>5</v>
      </c>
      <c r="B23" t="s">
        <v>523</v>
      </c>
    </row>
    <row r="24" spans="1:2" x14ac:dyDescent="0.35">
      <c r="A24" t="s">
        <v>8</v>
      </c>
    </row>
    <row r="25" spans="1:2" x14ac:dyDescent="0.35">
      <c r="A25" t="s">
        <v>11</v>
      </c>
    </row>
    <row r="26" spans="1:2" x14ac:dyDescent="0.35">
      <c r="A26" t="s">
        <v>14</v>
      </c>
    </row>
    <row r="27" spans="1:2" x14ac:dyDescent="0.35">
      <c r="A27" t="s">
        <v>17</v>
      </c>
    </row>
    <row r="28" spans="1:2" x14ac:dyDescent="0.35">
      <c r="A28" t="s">
        <v>19</v>
      </c>
    </row>
    <row r="29" spans="1:2" x14ac:dyDescent="0.35">
      <c r="A29" t="s">
        <v>21</v>
      </c>
    </row>
    <row r="30" spans="1:2" x14ac:dyDescent="0.35">
      <c r="A30" t="s">
        <v>23</v>
      </c>
    </row>
    <row r="31" spans="1:2" x14ac:dyDescent="0.35">
      <c r="A31" t="s">
        <v>25</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
        <v>6</v>
      </c>
    </row>
    <row r="36" spans="1:7" x14ac:dyDescent="0.35">
      <c r="A36" t="s">
        <v>9</v>
      </c>
      <c r="B36" t="s">
        <v>523</v>
      </c>
    </row>
    <row r="37" spans="1:7" x14ac:dyDescent="0.35">
      <c r="A37" t="s">
        <v>12</v>
      </c>
    </row>
    <row r="38" spans="1:7" x14ac:dyDescent="0.35">
      <c r="A38" t="s">
        <v>15</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EDFB0ED-F210-45C0-910E-7C5C8110F9B9}">
          <x14:formula1>
            <xm:f>Input!$A$3:$A$40</xm:f>
          </x14:formula1>
          <xm:sqref>B1</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BFD9B-2E8A-4C70-A5EB-4F31A6FCF4BF}">
  <sheetPr>
    <tabColor rgb="FFC4BD97"/>
    <pageSetUpPr fitToPage="1"/>
  </sheetPr>
  <dimension ref="A1:G47"/>
  <sheetViews>
    <sheetView workbookViewId="0">
      <selection activeCell="B8" sqref="B8"/>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4"/>
    </row>
    <row r="4" spans="1:2" x14ac:dyDescent="0.35">
      <c r="A4" s="5" t="s">
        <v>496</v>
      </c>
      <c r="B4" s="6" t="s">
        <v>114</v>
      </c>
    </row>
    <row r="5" spans="1:2" x14ac:dyDescent="0.35">
      <c r="A5" s="3" t="s">
        <v>497</v>
      </c>
      <c r="B5" s="7" t="s">
        <v>619</v>
      </c>
    </row>
    <row r="6" spans="1:2" ht="43.5" x14ac:dyDescent="0.35">
      <c r="A6" s="5" t="s">
        <v>499</v>
      </c>
      <c r="B6" s="65" t="s">
        <v>620</v>
      </c>
    </row>
    <row r="7" spans="1:2" ht="87" x14ac:dyDescent="0.35">
      <c r="A7" s="3" t="s">
        <v>501</v>
      </c>
      <c r="B7" s="7" t="s">
        <v>621</v>
      </c>
    </row>
    <row r="8" spans="1:2" ht="29" x14ac:dyDescent="0.35">
      <c r="A8" s="8" t="s">
        <v>503</v>
      </c>
      <c r="B8" s="6" t="s">
        <v>504</v>
      </c>
    </row>
    <row r="9" spans="1:2" ht="29" x14ac:dyDescent="0.35">
      <c r="A9" s="3" t="s">
        <v>505</v>
      </c>
      <c r="B9" s="7" t="s">
        <v>506</v>
      </c>
    </row>
    <row r="10" spans="1:2" ht="29" x14ac:dyDescent="0.35">
      <c r="A10" s="5" t="s">
        <v>507</v>
      </c>
      <c r="B10" s="26" t="s">
        <v>508</v>
      </c>
    </row>
    <row r="11" spans="1:2" x14ac:dyDescent="0.35">
      <c r="A11" s="3" t="s">
        <v>509</v>
      </c>
      <c r="B11" s="7"/>
    </row>
    <row r="12" spans="1:2" x14ac:dyDescent="0.35">
      <c r="A12" s="5" t="s">
        <v>510</v>
      </c>
      <c r="B12" s="10" t="s">
        <v>622</v>
      </c>
    </row>
    <row r="13" spans="1:2" x14ac:dyDescent="0.35">
      <c r="A13" s="3" t="s">
        <v>1</v>
      </c>
      <c r="B13" s="4" t="str">
        <f>LEFT(B32,LEN(B32)-2)</f>
        <v>Otsene toetus (Economic); Seadusandlus (Regulatory)</v>
      </c>
    </row>
    <row r="14" spans="1:2" ht="130.5" x14ac:dyDescent="0.35">
      <c r="A14" s="5" t="s">
        <v>512</v>
      </c>
      <c r="B14" s="10" t="s">
        <v>536</v>
      </c>
    </row>
    <row r="15" spans="1:2" ht="29" x14ac:dyDescent="0.35">
      <c r="A15" s="3" t="s">
        <v>2</v>
      </c>
      <c r="B15" s="4" t="str">
        <f>LEFT(B39,LEN(B39)-2)</f>
        <v>Käimasolev (Implemented)</v>
      </c>
    </row>
    <row r="16" spans="1:2" ht="29" x14ac:dyDescent="0.35">
      <c r="A16" s="5" t="s">
        <v>514</v>
      </c>
      <c r="B16" s="10" t="s">
        <v>623</v>
      </c>
    </row>
    <row r="17" spans="1:2" ht="29" x14ac:dyDescent="0.35">
      <c r="A17" s="3" t="s">
        <v>55</v>
      </c>
      <c r="B17" s="4" t="s">
        <v>56</v>
      </c>
    </row>
    <row r="18" spans="1:2" ht="29" x14ac:dyDescent="0.35">
      <c r="A18" s="90" t="s">
        <v>516</v>
      </c>
      <c r="B18" s="91" t="s">
        <v>533</v>
      </c>
    </row>
    <row r="19" spans="1:2" ht="29" x14ac:dyDescent="0.35">
      <c r="A19" s="87" t="s">
        <v>518</v>
      </c>
      <c r="B19" s="88"/>
    </row>
    <row r="20" spans="1:2" x14ac:dyDescent="0.35">
      <c r="A20" s="89" t="s">
        <v>520</v>
      </c>
      <c r="B20" s="72" t="s">
        <v>521</v>
      </c>
    </row>
    <row r="22" spans="1:2" x14ac:dyDescent="0.35">
      <c r="A22" s="2" t="s">
        <v>522</v>
      </c>
    </row>
    <row r="23" spans="1:2" x14ac:dyDescent="0.35">
      <c r="A23" t="s">
        <v>5</v>
      </c>
      <c r="B23" t="s">
        <v>523</v>
      </c>
    </row>
    <row r="24" spans="1:2" x14ac:dyDescent="0.35">
      <c r="A24" t="s">
        <v>8</v>
      </c>
    </row>
    <row r="25" spans="1:2" x14ac:dyDescent="0.35">
      <c r="A25" t="s">
        <v>11</v>
      </c>
    </row>
    <row r="26" spans="1:2" x14ac:dyDescent="0.35">
      <c r="A26" t="s">
        <v>14</v>
      </c>
    </row>
    <row r="27" spans="1:2" x14ac:dyDescent="0.35">
      <c r="A27" t="s">
        <v>17</v>
      </c>
    </row>
    <row r="28" spans="1:2" x14ac:dyDescent="0.35">
      <c r="A28" t="s">
        <v>19</v>
      </c>
      <c r="B28" t="s">
        <v>523</v>
      </c>
    </row>
    <row r="29" spans="1:2" x14ac:dyDescent="0.35">
      <c r="A29" t="s">
        <v>21</v>
      </c>
    </row>
    <row r="30" spans="1:2" x14ac:dyDescent="0.35">
      <c r="A30" t="s">
        <v>23</v>
      </c>
    </row>
    <row r="31" spans="1:2" x14ac:dyDescent="0.35">
      <c r="A31" t="s">
        <v>25</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525</v>
      </c>
    </row>
    <row r="35" spans="1:7" x14ac:dyDescent="0.35">
      <c r="A35" t="s">
        <v>6</v>
      </c>
    </row>
    <row r="36" spans="1:7" x14ac:dyDescent="0.35">
      <c r="A36" t="s">
        <v>9</v>
      </c>
      <c r="B36" t="s">
        <v>523</v>
      </c>
    </row>
    <row r="37" spans="1:7" x14ac:dyDescent="0.35">
      <c r="A37" t="s">
        <v>12</v>
      </c>
    </row>
    <row r="38" spans="1:7" x14ac:dyDescent="0.35">
      <c r="A38" t="s">
        <v>15</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6E2A5DB3-85E4-4025-9D0F-E3FB26ED744E}">
          <x14:formula1>
            <xm:f>Input!$A$3:$A$40</xm:f>
          </x14:formula1>
          <xm:sqref>B1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9142-74A9-4DD7-A765-9E4394CFFA56}">
  <sheetPr>
    <tabColor rgb="FFC4BD97"/>
    <pageSetUpPr fitToPage="1"/>
  </sheetPr>
  <dimension ref="A1:G47"/>
  <sheetViews>
    <sheetView topLeftCell="A11" workbookViewId="0">
      <selection activeCell="C7" sqref="C7"/>
    </sheetView>
  </sheetViews>
  <sheetFormatPr defaultColWidth="8.6328125" defaultRowHeight="14.5" x14ac:dyDescent="0.35"/>
  <cols>
    <col min="1" max="1" width="35.6328125" customWidth="1"/>
    <col min="2" max="2" width="64.6328125" customWidth="1"/>
    <col min="3" max="3" width="48.08984375" customWidth="1"/>
  </cols>
  <sheetData>
    <row r="1" spans="1:2" x14ac:dyDescent="0.35">
      <c r="A1" s="3" t="s">
        <v>493</v>
      </c>
      <c r="B1" s="4" t="s">
        <v>37</v>
      </c>
    </row>
    <row r="2" spans="1:2" x14ac:dyDescent="0.35">
      <c r="A2" s="5" t="s">
        <v>494</v>
      </c>
      <c r="B2" s="6"/>
    </row>
    <row r="3" spans="1:2" x14ac:dyDescent="0.35">
      <c r="A3" s="3" t="s">
        <v>495</v>
      </c>
      <c r="B3" s="4"/>
    </row>
    <row r="4" spans="1:2" ht="29" x14ac:dyDescent="0.35">
      <c r="A4" s="5" t="s">
        <v>496</v>
      </c>
      <c r="B4" s="6" t="s">
        <v>117</v>
      </c>
    </row>
    <row r="5" spans="1:2" ht="29" x14ac:dyDescent="0.35">
      <c r="A5" s="3" t="s">
        <v>497</v>
      </c>
      <c r="B5" s="7" t="s">
        <v>624</v>
      </c>
    </row>
    <row r="6" spans="1:2" x14ac:dyDescent="0.35">
      <c r="A6" s="5" t="s">
        <v>499</v>
      </c>
      <c r="B6" s="10" t="s">
        <v>625</v>
      </c>
    </row>
    <row r="7" spans="1:2" ht="145" x14ac:dyDescent="0.35">
      <c r="A7" s="3" t="s">
        <v>501</v>
      </c>
      <c r="B7" s="28" t="s">
        <v>626</v>
      </c>
    </row>
    <row r="8" spans="1:2" ht="29" x14ac:dyDescent="0.35">
      <c r="A8" s="8" t="s">
        <v>503</v>
      </c>
      <c r="B8" s="6" t="s">
        <v>504</v>
      </c>
    </row>
    <row r="9" spans="1:2" ht="29" x14ac:dyDescent="0.35">
      <c r="A9" s="3" t="s">
        <v>505</v>
      </c>
      <c r="B9" s="7" t="s">
        <v>506</v>
      </c>
    </row>
    <row r="10" spans="1:2" ht="29" x14ac:dyDescent="0.35">
      <c r="A10" s="5" t="s">
        <v>507</v>
      </c>
      <c r="B10" s="26" t="s">
        <v>508</v>
      </c>
    </row>
    <row r="11" spans="1:2" x14ac:dyDescent="0.35">
      <c r="A11" s="3" t="s">
        <v>509</v>
      </c>
      <c r="B11" s="7"/>
    </row>
    <row r="12" spans="1:2" x14ac:dyDescent="0.35">
      <c r="A12" s="5" t="s">
        <v>510</v>
      </c>
      <c r="B12" s="10" t="s">
        <v>627</v>
      </c>
    </row>
    <row r="13" spans="1:2" x14ac:dyDescent="0.35">
      <c r="A13" s="3" t="s">
        <v>1</v>
      </c>
      <c r="B13" s="4" t="str">
        <f>LEFT(B32,LEN(B32)-2)</f>
        <v>Otsene toetus (Economic)</v>
      </c>
    </row>
    <row r="14" spans="1:2" ht="58" x14ac:dyDescent="0.35">
      <c r="A14" s="5" t="s">
        <v>512</v>
      </c>
      <c r="B14" s="10" t="s">
        <v>628</v>
      </c>
    </row>
    <row r="15" spans="1:2" ht="29" x14ac:dyDescent="0.35">
      <c r="A15" s="3" t="s">
        <v>2</v>
      </c>
      <c r="B15" s="4" t="str">
        <f>LEFT(B39,LEN(B39)-2)</f>
        <v>Käimasolev (Implemented)</v>
      </c>
    </row>
    <row r="16" spans="1:2" ht="29" x14ac:dyDescent="0.35">
      <c r="A16" s="5" t="s">
        <v>514</v>
      </c>
      <c r="B16" s="10" t="s">
        <v>629</v>
      </c>
    </row>
    <row r="17" spans="1:2" ht="29" x14ac:dyDescent="0.35">
      <c r="A17" s="3" t="s">
        <v>55</v>
      </c>
      <c r="B17" s="4" t="s">
        <v>56</v>
      </c>
    </row>
    <row r="18" spans="1:2" ht="29" x14ac:dyDescent="0.35">
      <c r="A18" s="5" t="s">
        <v>516</v>
      </c>
      <c r="B18" s="10" t="s">
        <v>630</v>
      </c>
    </row>
    <row r="19" spans="1:2" ht="29" x14ac:dyDescent="0.35">
      <c r="A19" s="3" t="s">
        <v>518</v>
      </c>
      <c r="B19" s="11"/>
    </row>
    <row r="20" spans="1:2" x14ac:dyDescent="0.35">
      <c r="A20" s="5" t="s">
        <v>520</v>
      </c>
      <c r="B20" s="10" t="s">
        <v>521</v>
      </c>
    </row>
    <row r="22" spans="1:2" x14ac:dyDescent="0.35">
      <c r="A22" s="2" t="s">
        <v>522</v>
      </c>
    </row>
    <row r="23" spans="1:2" x14ac:dyDescent="0.35">
      <c r="A23" t="s">
        <v>5</v>
      </c>
      <c r="B23" t="s">
        <v>523</v>
      </c>
    </row>
    <row r="24" spans="1:2" x14ac:dyDescent="0.35">
      <c r="A24" t="s">
        <v>8</v>
      </c>
    </row>
    <row r="25" spans="1:2" x14ac:dyDescent="0.35">
      <c r="A25" t="s">
        <v>11</v>
      </c>
    </row>
    <row r="26" spans="1:2" x14ac:dyDescent="0.35">
      <c r="A26" t="s">
        <v>14</v>
      </c>
    </row>
    <row r="27" spans="1:2" x14ac:dyDescent="0.35">
      <c r="A27" t="s">
        <v>17</v>
      </c>
    </row>
    <row r="28" spans="1:2" x14ac:dyDescent="0.35">
      <c r="A28" t="s">
        <v>19</v>
      </c>
    </row>
    <row r="29" spans="1:2" x14ac:dyDescent="0.35">
      <c r="A29" t="s">
        <v>21</v>
      </c>
    </row>
    <row r="30" spans="1:2" x14ac:dyDescent="0.35">
      <c r="A30" t="s">
        <v>23</v>
      </c>
    </row>
    <row r="31" spans="1:2" x14ac:dyDescent="0.35">
      <c r="A31" t="s">
        <v>25</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
        <v>6</v>
      </c>
    </row>
    <row r="36" spans="1:7" x14ac:dyDescent="0.35">
      <c r="A36" t="s">
        <v>9</v>
      </c>
      <c r="B36" t="s">
        <v>523</v>
      </c>
    </row>
    <row r="37" spans="1:7" x14ac:dyDescent="0.35">
      <c r="A37" t="s">
        <v>12</v>
      </c>
    </row>
    <row r="38" spans="1:7" x14ac:dyDescent="0.35">
      <c r="A38" t="s">
        <v>15</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56E44D9-80CD-4C3A-9DC3-554964686069}">
          <x14:formula1>
            <xm:f>Input!$A$3:$A$40</xm:f>
          </x14:formula1>
          <xm:sqref>B1</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22A4-80AB-4443-B2B8-866E9E00DCFE}">
  <sheetPr>
    <tabColor rgb="FFC4BD97"/>
    <pageSetUpPr fitToPage="1"/>
  </sheetPr>
  <dimension ref="A1:G47"/>
  <sheetViews>
    <sheetView topLeftCell="A11" workbookViewId="0">
      <selection activeCell="C14" sqref="C14"/>
    </sheetView>
  </sheetViews>
  <sheetFormatPr defaultColWidth="8.6328125" defaultRowHeight="14.5" x14ac:dyDescent="0.35"/>
  <cols>
    <col min="1" max="1" width="35.6328125" customWidth="1"/>
    <col min="2" max="2" width="64.6328125" customWidth="1"/>
    <col min="3" max="3" width="57.54296875" customWidth="1"/>
  </cols>
  <sheetData>
    <row r="1" spans="1:2" x14ac:dyDescent="0.35">
      <c r="A1" s="3" t="s">
        <v>493</v>
      </c>
      <c r="B1" s="4" t="s">
        <v>4</v>
      </c>
    </row>
    <row r="2" spans="1:2" x14ac:dyDescent="0.35">
      <c r="A2" s="5" t="s">
        <v>494</v>
      </c>
      <c r="B2" s="6"/>
    </row>
    <row r="3" spans="1:2" x14ac:dyDescent="0.35">
      <c r="A3" s="3" t="s">
        <v>495</v>
      </c>
      <c r="B3" s="4"/>
    </row>
    <row r="4" spans="1:2" ht="29" x14ac:dyDescent="0.35">
      <c r="A4" s="5" t="s">
        <v>496</v>
      </c>
      <c r="B4" s="6" t="s">
        <v>121</v>
      </c>
    </row>
    <row r="5" spans="1:2" ht="39" customHeight="1" x14ac:dyDescent="0.35">
      <c r="A5" s="3" t="s">
        <v>497</v>
      </c>
      <c r="B5" s="7" t="s">
        <v>624</v>
      </c>
    </row>
    <row r="6" spans="1:2" x14ac:dyDescent="0.35">
      <c r="A6" s="5" t="s">
        <v>499</v>
      </c>
      <c r="B6" s="10"/>
    </row>
    <row r="7" spans="1:2" ht="87" x14ac:dyDescent="0.35">
      <c r="A7" s="3" t="s">
        <v>501</v>
      </c>
      <c r="B7" s="28" t="s">
        <v>631</v>
      </c>
    </row>
    <row r="8" spans="1:2" ht="29" x14ac:dyDescent="0.35">
      <c r="A8" s="8" t="s">
        <v>503</v>
      </c>
      <c r="B8" s="6" t="s">
        <v>504</v>
      </c>
    </row>
    <row r="9" spans="1:2" ht="29" x14ac:dyDescent="0.35">
      <c r="A9" s="3" t="s">
        <v>505</v>
      </c>
      <c r="B9" s="7" t="s">
        <v>506</v>
      </c>
    </row>
    <row r="10" spans="1:2" ht="29" x14ac:dyDescent="0.35">
      <c r="A10" s="5" t="s">
        <v>507</v>
      </c>
      <c r="B10" s="26" t="s">
        <v>508</v>
      </c>
    </row>
    <row r="11" spans="1:2" x14ac:dyDescent="0.35">
      <c r="A11" s="3" t="s">
        <v>509</v>
      </c>
      <c r="B11" s="7"/>
    </row>
    <row r="12" spans="1:2" x14ac:dyDescent="0.35">
      <c r="A12" s="5" t="s">
        <v>510</v>
      </c>
      <c r="B12" s="10"/>
    </row>
    <row r="13" spans="1:2" x14ac:dyDescent="0.35">
      <c r="A13" s="3" t="s">
        <v>1</v>
      </c>
      <c r="B13" s="4" t="str">
        <f>LEFT(B32,LEN(B32)-2)</f>
        <v>Otsene toetus (Economic)</v>
      </c>
    </row>
    <row r="14" spans="1:2" ht="43.5" x14ac:dyDescent="0.35">
      <c r="A14" s="5" t="s">
        <v>512</v>
      </c>
      <c r="B14" s="44" t="s">
        <v>632</v>
      </c>
    </row>
    <row r="15" spans="1:2" ht="29" x14ac:dyDescent="0.35">
      <c r="A15" s="3" t="s">
        <v>2</v>
      </c>
      <c r="B15" s="4" t="str">
        <f>LEFT(B39,LEN(B39)-2)</f>
        <v>Käimasolev (Implemented)</v>
      </c>
    </row>
    <row r="16" spans="1:2" ht="29" x14ac:dyDescent="0.35">
      <c r="A16" s="5" t="s">
        <v>514</v>
      </c>
      <c r="B16" s="10" t="s">
        <v>629</v>
      </c>
    </row>
    <row r="17" spans="1:2" ht="29" x14ac:dyDescent="0.35">
      <c r="A17" s="3" t="s">
        <v>55</v>
      </c>
      <c r="B17" s="4" t="s">
        <v>579</v>
      </c>
    </row>
    <row r="18" spans="1:2" ht="29" x14ac:dyDescent="0.35">
      <c r="A18" s="5" t="s">
        <v>516</v>
      </c>
      <c r="B18" s="10" t="s">
        <v>630</v>
      </c>
    </row>
    <row r="19" spans="1:2" ht="29" x14ac:dyDescent="0.35">
      <c r="A19" s="3" t="s">
        <v>518</v>
      </c>
      <c r="B19" s="11"/>
    </row>
    <row r="20" spans="1:2" x14ac:dyDescent="0.35">
      <c r="A20" s="5" t="s">
        <v>520</v>
      </c>
      <c r="B20" s="10"/>
    </row>
    <row r="22" spans="1:2" x14ac:dyDescent="0.35">
      <c r="A22" s="2" t="s">
        <v>522</v>
      </c>
    </row>
    <row r="23" spans="1:2" x14ac:dyDescent="0.35">
      <c r="A23" t="s">
        <v>5</v>
      </c>
      <c r="B23" t="s">
        <v>523</v>
      </c>
    </row>
    <row r="24" spans="1:2" x14ac:dyDescent="0.35">
      <c r="A24" t="s">
        <v>8</v>
      </c>
    </row>
    <row r="25" spans="1:2" x14ac:dyDescent="0.35">
      <c r="A25" t="s">
        <v>11</v>
      </c>
    </row>
    <row r="26" spans="1:2" x14ac:dyDescent="0.35">
      <c r="A26" t="s">
        <v>14</v>
      </c>
    </row>
    <row r="27" spans="1:2" x14ac:dyDescent="0.35">
      <c r="A27" t="s">
        <v>17</v>
      </c>
    </row>
    <row r="28" spans="1:2" x14ac:dyDescent="0.35">
      <c r="A28" t="s">
        <v>19</v>
      </c>
    </row>
    <row r="29" spans="1:2" x14ac:dyDescent="0.35">
      <c r="A29" t="s">
        <v>21</v>
      </c>
    </row>
    <row r="30" spans="1:2" x14ac:dyDescent="0.35">
      <c r="A30" t="s">
        <v>23</v>
      </c>
    </row>
    <row r="31" spans="1:2" x14ac:dyDescent="0.35">
      <c r="A31" t="s">
        <v>25</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
        <v>6</v>
      </c>
    </row>
    <row r="36" spans="1:7" x14ac:dyDescent="0.35">
      <c r="A36" t="s">
        <v>9</v>
      </c>
      <c r="B36" t="s">
        <v>523</v>
      </c>
    </row>
    <row r="37" spans="1:7" x14ac:dyDescent="0.35">
      <c r="A37" t="s">
        <v>12</v>
      </c>
    </row>
    <row r="38" spans="1:7" x14ac:dyDescent="0.35">
      <c r="A38" t="s">
        <v>15</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21D02FD-1427-44F4-8CDF-9EE13BB45BBA}">
          <x14:formula1>
            <xm:f>Input!$A$3:$A$40</xm:f>
          </x14:formula1>
          <xm:sqref>B1</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530AA-D702-4DA6-A2C9-662369B73544}">
  <sheetPr>
    <tabColor rgb="FFC4BD97"/>
    <pageSetUpPr fitToPage="1"/>
  </sheetPr>
  <dimension ref="A1:G47"/>
  <sheetViews>
    <sheetView workbookViewId="0">
      <selection activeCell="H20" sqref="H20"/>
    </sheetView>
  </sheetViews>
  <sheetFormatPr defaultColWidth="8.6328125" defaultRowHeight="14.5" x14ac:dyDescent="0.35"/>
  <cols>
    <col min="1" max="1" width="35.6328125" customWidth="1"/>
    <col min="2" max="2" width="64.6328125" customWidth="1"/>
    <col min="3" max="3" width="61.6328125" customWidth="1"/>
  </cols>
  <sheetData>
    <row r="1" spans="1:3" x14ac:dyDescent="0.35">
      <c r="A1" s="3" t="s">
        <v>493</v>
      </c>
      <c r="B1" s="4" t="s">
        <v>4</v>
      </c>
    </row>
    <row r="2" spans="1:3" x14ac:dyDescent="0.35">
      <c r="A2" s="5" t="s">
        <v>494</v>
      </c>
      <c r="B2" s="6"/>
    </row>
    <row r="3" spans="1:3" x14ac:dyDescent="0.35">
      <c r="A3" s="3" t="s">
        <v>495</v>
      </c>
      <c r="B3" s="7"/>
    </row>
    <row r="4" spans="1:3" ht="29" x14ac:dyDescent="0.35">
      <c r="A4" s="5" t="s">
        <v>496</v>
      </c>
      <c r="B4" s="6" t="s">
        <v>124</v>
      </c>
    </row>
    <row r="5" spans="1:3" x14ac:dyDescent="0.35">
      <c r="A5" s="3" t="s">
        <v>497</v>
      </c>
      <c r="B5" s="7"/>
      <c r="C5" s="24"/>
    </row>
    <row r="6" spans="1:3" ht="29" x14ac:dyDescent="0.35">
      <c r="A6" s="5" t="s">
        <v>499</v>
      </c>
      <c r="B6" s="10" t="s">
        <v>633</v>
      </c>
    </row>
    <row r="7" spans="1:3" ht="72.5" x14ac:dyDescent="0.35">
      <c r="A7" s="3" t="s">
        <v>501</v>
      </c>
      <c r="B7" s="4" t="s">
        <v>634</v>
      </c>
    </row>
    <row r="8" spans="1:3" ht="29" x14ac:dyDescent="0.35">
      <c r="A8" s="8" t="s">
        <v>503</v>
      </c>
      <c r="B8" s="6" t="s">
        <v>504</v>
      </c>
    </row>
    <row r="9" spans="1:3" ht="29" x14ac:dyDescent="0.35">
      <c r="A9" s="3" t="s">
        <v>505</v>
      </c>
      <c r="B9" s="7" t="s">
        <v>506</v>
      </c>
    </row>
    <row r="10" spans="1:3" ht="29" x14ac:dyDescent="0.35">
      <c r="A10" s="5" t="s">
        <v>507</v>
      </c>
      <c r="B10" s="14" t="s">
        <v>508</v>
      </c>
    </row>
    <row r="11" spans="1:3" x14ac:dyDescent="0.35">
      <c r="A11" s="3" t="s">
        <v>509</v>
      </c>
      <c r="B11" s="7"/>
    </row>
    <row r="12" spans="1:3" x14ac:dyDescent="0.35">
      <c r="A12" s="5" t="s">
        <v>510</v>
      </c>
      <c r="B12" s="81" t="s">
        <v>635</v>
      </c>
    </row>
    <row r="13" spans="1:3" x14ac:dyDescent="0.35">
      <c r="A13" s="3" t="s">
        <v>1</v>
      </c>
      <c r="B13" s="4" t="str">
        <f>LEFT(B32,LEN(B32)-2)</f>
        <v>Otsene toetus (Economic)</v>
      </c>
    </row>
    <row r="14" spans="1:3" ht="72.5" x14ac:dyDescent="0.35">
      <c r="A14" s="5" t="s">
        <v>512</v>
      </c>
      <c r="B14" s="44" t="s">
        <v>636</v>
      </c>
    </row>
    <row r="15" spans="1:3" ht="29" x14ac:dyDescent="0.35">
      <c r="A15" s="3" t="s">
        <v>2</v>
      </c>
      <c r="B15" s="4" t="str">
        <f>LEFT(B39,LEN(B39)-2)</f>
        <v>Käimasolev (Implemented)</v>
      </c>
    </row>
    <row r="16" spans="1:3" ht="29" x14ac:dyDescent="0.35">
      <c r="A16" s="5" t="s">
        <v>514</v>
      </c>
      <c r="B16" s="10" t="s">
        <v>637</v>
      </c>
    </row>
    <row r="17" spans="1:2" ht="29" x14ac:dyDescent="0.35">
      <c r="A17" s="3" t="s">
        <v>55</v>
      </c>
      <c r="B17" s="4" t="s">
        <v>56</v>
      </c>
    </row>
    <row r="18" spans="1:2" ht="29" x14ac:dyDescent="0.35">
      <c r="A18" s="5" t="s">
        <v>516</v>
      </c>
      <c r="B18" s="10" t="s">
        <v>538</v>
      </c>
    </row>
    <row r="19" spans="1:2" ht="29" x14ac:dyDescent="0.35">
      <c r="A19" s="3" t="s">
        <v>518</v>
      </c>
      <c r="B19" s="11" t="s">
        <v>638</v>
      </c>
    </row>
    <row r="20" spans="1:2" x14ac:dyDescent="0.35">
      <c r="A20" s="5" t="s">
        <v>520</v>
      </c>
      <c r="B20" s="10" t="s">
        <v>618</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0E58A1AB-F114-449B-821B-0FCF6F2E167C}"/>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B1EB2BB2-CE44-4CD0-8EDC-D41E6ED3FF95}">
          <x14:formula1>
            <xm:f>Input!$A$3:$A$40</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645A-3B47-45A7-BFD3-3683BA1DBAAC}">
  <dimension ref="A1:AL124"/>
  <sheetViews>
    <sheetView tabSelected="1" topLeftCell="E1" workbookViewId="0">
      <selection activeCell="E1" sqref="E1"/>
    </sheetView>
  </sheetViews>
  <sheetFormatPr defaultColWidth="52.453125" defaultRowHeight="14.5" x14ac:dyDescent="0.35"/>
  <cols>
    <col min="1" max="1" width="23.453125" style="43" customWidth="1"/>
    <col min="2" max="2" width="47.08984375" style="43" customWidth="1"/>
    <col min="3" max="3" width="14.6328125" style="43" customWidth="1"/>
    <col min="5" max="5" width="52.453125" customWidth="1"/>
    <col min="6" max="6" width="52.453125" style="43"/>
    <col min="8" max="8" width="16.90625" style="58" customWidth="1"/>
    <col min="9" max="9" width="19.54296875" style="58" customWidth="1"/>
    <col min="10" max="10" width="59.90625" customWidth="1"/>
  </cols>
  <sheetData>
    <row r="1" spans="1:38" ht="51" x14ac:dyDescent="0.35">
      <c r="A1" s="34" t="s">
        <v>65</v>
      </c>
      <c r="B1" s="34" t="s">
        <v>66</v>
      </c>
      <c r="C1" s="34" t="s">
        <v>67</v>
      </c>
      <c r="D1" s="34" t="s">
        <v>68</v>
      </c>
      <c r="E1" s="34" t="s">
        <v>69</v>
      </c>
      <c r="F1" s="34" t="s">
        <v>70</v>
      </c>
      <c r="G1" s="34" t="s">
        <v>71</v>
      </c>
      <c r="H1" s="57" t="s">
        <v>72</v>
      </c>
      <c r="I1" s="57" t="s">
        <v>73</v>
      </c>
      <c r="J1" s="34" t="s">
        <v>74</v>
      </c>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row>
    <row r="2" spans="1:38" x14ac:dyDescent="0.35">
      <c r="A2" s="135" t="s">
        <v>75</v>
      </c>
      <c r="B2" s="138" t="s">
        <v>75</v>
      </c>
      <c r="C2" s="139"/>
      <c r="D2" s="139"/>
      <c r="E2" s="139"/>
      <c r="F2" s="139"/>
      <c r="G2" s="139"/>
      <c r="H2" s="139"/>
      <c r="I2" s="139"/>
      <c r="J2" s="139"/>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row>
    <row r="3" spans="1:38" x14ac:dyDescent="0.35">
      <c r="A3" s="136"/>
      <c r="B3" s="140"/>
      <c r="C3" s="141"/>
      <c r="D3" s="141"/>
      <c r="E3" s="141"/>
      <c r="F3" s="141"/>
      <c r="G3" s="141"/>
      <c r="H3" s="141"/>
      <c r="I3" s="141"/>
      <c r="J3" s="141"/>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row>
    <row r="4" spans="1:38" ht="26" x14ac:dyDescent="0.6">
      <c r="A4" s="137" t="s">
        <v>76</v>
      </c>
      <c r="B4" s="137"/>
      <c r="C4" s="137"/>
      <c r="D4" s="137"/>
      <c r="E4" s="137"/>
      <c r="F4" s="137"/>
      <c r="G4" s="137"/>
      <c r="H4" s="137"/>
      <c r="I4" s="137"/>
      <c r="J4" s="137"/>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row>
    <row r="5" spans="1:38" ht="29" x14ac:dyDescent="0.35">
      <c r="A5" s="37">
        <v>1</v>
      </c>
      <c r="B5" s="38" t="s">
        <v>77</v>
      </c>
      <c r="C5" s="37" t="s">
        <v>77</v>
      </c>
      <c r="D5" s="35" t="s">
        <v>78</v>
      </c>
      <c r="E5" s="44" t="s">
        <v>79</v>
      </c>
      <c r="F5" s="47" t="s">
        <v>56</v>
      </c>
      <c r="G5" s="35" t="s">
        <v>80</v>
      </c>
      <c r="H5" s="47">
        <v>2007</v>
      </c>
      <c r="I5" s="104"/>
      <c r="J5" s="107" t="str">
        <f ca="1">IF(NOT(ISERROR(INDIRECT("'"&amp;$B5&amp;"'!$K$4")&lt;&gt;0)),INDIRECT("'"&amp;$B5&amp;"'!$B$18"),"")</f>
        <v>Elering AS (Companies)</v>
      </c>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row>
    <row r="6" spans="1:38" x14ac:dyDescent="0.35">
      <c r="A6" s="39">
        <v>2</v>
      </c>
      <c r="B6" s="38" t="s">
        <v>81</v>
      </c>
      <c r="C6" s="39" t="s">
        <v>81</v>
      </c>
      <c r="D6" s="36" t="s">
        <v>82</v>
      </c>
      <c r="E6" s="45" t="s">
        <v>83</v>
      </c>
      <c r="F6" s="47" t="s">
        <v>56</v>
      </c>
      <c r="G6" s="35" t="s">
        <v>80</v>
      </c>
      <c r="H6" s="47">
        <v>2010</v>
      </c>
      <c r="I6" s="104"/>
      <c r="J6" s="107" t="str">
        <f t="shared" ref="J6:J8" ca="1" si="0">IF(NOT(ISERROR(INDIRECT("'"&amp;$B6&amp;"'!$K$4")&lt;&gt;0)),INDIRECT("'"&amp;$B6&amp;"'!$B$18"),"")</f>
        <v>Majandus- ja Kommunikatsiooniministeerium (Vabariigi Valitsus)</v>
      </c>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row>
    <row r="7" spans="1:38" ht="29" x14ac:dyDescent="0.35">
      <c r="A7" s="39">
        <v>3</v>
      </c>
      <c r="B7" s="38" t="s">
        <v>84</v>
      </c>
      <c r="C7" s="39" t="s">
        <v>85</v>
      </c>
      <c r="D7" s="36" t="s">
        <v>86</v>
      </c>
      <c r="E7" s="45" t="s">
        <v>87</v>
      </c>
      <c r="F7" s="47" t="s">
        <v>56</v>
      </c>
      <c r="G7" s="35" t="s">
        <v>80</v>
      </c>
      <c r="H7" s="47">
        <v>2017</v>
      </c>
      <c r="I7" s="104">
        <v>2021</v>
      </c>
      <c r="J7" s="107" t="str">
        <f t="shared" ca="1" si="0"/>
        <v>Keskkonnainvesteeringute Keskus</v>
      </c>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row>
    <row r="8" spans="1:38" ht="29" x14ac:dyDescent="0.35">
      <c r="A8" s="39">
        <v>4</v>
      </c>
      <c r="B8" s="38" t="s">
        <v>88</v>
      </c>
      <c r="C8" s="39" t="s">
        <v>85</v>
      </c>
      <c r="D8" s="36" t="s">
        <v>89</v>
      </c>
      <c r="E8" s="45" t="s">
        <v>90</v>
      </c>
      <c r="F8" s="47" t="s">
        <v>56</v>
      </c>
      <c r="G8" s="35" t="s">
        <v>80</v>
      </c>
      <c r="H8" s="47">
        <v>2016</v>
      </c>
      <c r="I8" s="104">
        <v>2027</v>
      </c>
      <c r="J8" s="107" t="str">
        <f t="shared" ca="1" si="0"/>
        <v>Keskkonnainvesteeringute Keskus</v>
      </c>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row>
    <row r="9" spans="1:38" x14ac:dyDescent="0.35">
      <c r="A9" s="39">
        <v>5</v>
      </c>
      <c r="B9" s="38" t="s">
        <v>91</v>
      </c>
      <c r="C9" s="39" t="s">
        <v>85</v>
      </c>
      <c r="D9" s="36" t="s">
        <v>92</v>
      </c>
      <c r="E9" s="45" t="s">
        <v>93</v>
      </c>
      <c r="F9" s="47" t="s">
        <v>56</v>
      </c>
      <c r="G9" s="35" t="s">
        <v>80</v>
      </c>
      <c r="H9" s="47">
        <v>2016</v>
      </c>
      <c r="I9" s="104">
        <v>2027</v>
      </c>
      <c r="J9" s="107" t="str">
        <f t="shared" ref="J9:J19" ca="1" si="1">IF(NOT(ISERROR(INDIRECT("'"&amp;$B9&amp;"'!$K$4")&lt;&gt;0)),INDIRECT("'"&amp;$B9&amp;"'!$B$18"),"")</f>
        <v>Keskkonnainvesteeringute Keskus</v>
      </c>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row>
    <row r="10" spans="1:38" ht="29" x14ac:dyDescent="0.35">
      <c r="A10" s="42">
        <v>6</v>
      </c>
      <c r="B10" s="38" t="s">
        <v>94</v>
      </c>
      <c r="C10" s="37" t="s">
        <v>95</v>
      </c>
      <c r="D10" s="44" t="s">
        <v>96</v>
      </c>
      <c r="E10" s="44" t="s">
        <v>97</v>
      </c>
      <c r="F10" s="47" t="s">
        <v>59</v>
      </c>
      <c r="G10" s="35" t="s">
        <v>98</v>
      </c>
      <c r="H10" s="47">
        <v>2025</v>
      </c>
      <c r="I10" s="104"/>
      <c r="J10" s="107" t="str">
        <f t="shared" ca="1" si="1"/>
        <v>Majandus- ja Kommunikatsiooniministeerium (Vabariigi Valitsus)</v>
      </c>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row>
    <row r="11" spans="1:38" ht="29" x14ac:dyDescent="0.35">
      <c r="A11" s="42">
        <v>7</v>
      </c>
      <c r="B11" s="38" t="s">
        <v>99</v>
      </c>
      <c r="C11" s="39" t="s">
        <v>95</v>
      </c>
      <c r="D11" s="45" t="s">
        <v>100</v>
      </c>
      <c r="E11" s="45" t="s">
        <v>101</v>
      </c>
      <c r="F11" s="47" t="s">
        <v>59</v>
      </c>
      <c r="G11" s="35" t="s">
        <v>98</v>
      </c>
      <c r="H11" s="47">
        <v>2028</v>
      </c>
      <c r="I11" s="104"/>
      <c r="J11" s="107" t="str">
        <f t="shared" ca="1" si="1"/>
        <v>Majandus- ja Kommunikatsiooniministeerium (Vabariigi Valitsus)</v>
      </c>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row>
    <row r="12" spans="1:38" ht="29" x14ac:dyDescent="0.35">
      <c r="A12" s="42">
        <v>8</v>
      </c>
      <c r="B12" s="38" t="s">
        <v>102</v>
      </c>
      <c r="C12" s="39" t="s">
        <v>95</v>
      </c>
      <c r="D12" s="45" t="s">
        <v>103</v>
      </c>
      <c r="E12" s="45" t="s">
        <v>104</v>
      </c>
      <c r="F12" s="47" t="s">
        <v>59</v>
      </c>
      <c r="G12" s="35" t="s">
        <v>98</v>
      </c>
      <c r="H12" s="47">
        <v>2028</v>
      </c>
      <c r="I12" s="104"/>
      <c r="J12" s="107" t="str">
        <f t="shared" ca="1" si="1"/>
        <v>Majandus- ja Kommunikatsiooniministeerium (Vabariigi Valitsus)</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1:38" ht="29" x14ac:dyDescent="0.35">
      <c r="A13" s="42">
        <v>9</v>
      </c>
      <c r="B13" s="38" t="s">
        <v>105</v>
      </c>
      <c r="C13" s="37" t="s">
        <v>105</v>
      </c>
      <c r="D13" s="36" t="s">
        <v>106</v>
      </c>
      <c r="E13" s="44" t="s">
        <v>107</v>
      </c>
      <c r="F13" s="47" t="s">
        <v>56</v>
      </c>
      <c r="G13" s="35" t="s">
        <v>80</v>
      </c>
      <c r="H13" s="47">
        <v>2019</v>
      </c>
      <c r="I13" s="104">
        <v>2024</v>
      </c>
      <c r="J13" s="107" t="str">
        <f t="shared" ca="1" si="1"/>
        <v>Elering AS (Companies)</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1:38" ht="29" x14ac:dyDescent="0.35">
      <c r="A14" s="42">
        <v>10</v>
      </c>
      <c r="B14" s="53" t="s">
        <v>108</v>
      </c>
      <c r="C14" s="54" t="s">
        <v>108</v>
      </c>
      <c r="D14" s="55" t="s">
        <v>109</v>
      </c>
      <c r="E14" s="45" t="s">
        <v>107</v>
      </c>
      <c r="F14" s="47" t="s">
        <v>56</v>
      </c>
      <c r="G14" s="35" t="s">
        <v>80</v>
      </c>
      <c r="H14" s="47">
        <v>2023</v>
      </c>
      <c r="I14" s="104"/>
      <c r="J14" s="107" t="str">
        <f t="shared" ca="1" si="1"/>
        <v>Elering AS (Companies)</v>
      </c>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row>
    <row r="15" spans="1:38" ht="43.5" x14ac:dyDescent="0.35">
      <c r="A15" s="40">
        <v>11</v>
      </c>
      <c r="B15" s="53" t="s">
        <v>110</v>
      </c>
      <c r="C15" s="39" t="s">
        <v>75</v>
      </c>
      <c r="D15" s="36" t="s">
        <v>111</v>
      </c>
      <c r="E15" s="46" t="s">
        <v>112</v>
      </c>
      <c r="F15" s="47" t="s">
        <v>56</v>
      </c>
      <c r="G15" s="74"/>
      <c r="H15" s="47">
        <v>2021</v>
      </c>
      <c r="I15" s="104">
        <v>2022</v>
      </c>
      <c r="J15" s="107" t="str">
        <f t="shared" ca="1" si="1"/>
        <v>Riigi Kaitseinvesteeringute Keskuse (RKIK)</v>
      </c>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row>
    <row r="16" spans="1:38" x14ac:dyDescent="0.35">
      <c r="A16" s="40">
        <v>12</v>
      </c>
      <c r="B16" s="53" t="s">
        <v>113</v>
      </c>
      <c r="C16" s="39" t="s">
        <v>75</v>
      </c>
      <c r="D16" s="36" t="s">
        <v>114</v>
      </c>
      <c r="E16" s="50" t="s">
        <v>115</v>
      </c>
      <c r="F16" s="47" t="s">
        <v>56</v>
      </c>
      <c r="G16" s="35" t="s">
        <v>80</v>
      </c>
      <c r="H16" s="47">
        <v>2019</v>
      </c>
      <c r="I16" s="104">
        <v>2030</v>
      </c>
      <c r="J16" s="107" t="str">
        <f t="shared" ca="1" si="1"/>
        <v>Majandus- ja Kommunikatsiooniministeerium (Vabariigi Valitsus)</v>
      </c>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row>
    <row r="17" spans="1:38" ht="29" x14ac:dyDescent="0.35">
      <c r="A17" s="40">
        <v>13</v>
      </c>
      <c r="B17" s="41" t="s">
        <v>116</v>
      </c>
      <c r="C17" s="39" t="s">
        <v>75</v>
      </c>
      <c r="D17" s="35" t="s">
        <v>117</v>
      </c>
      <c r="E17" s="50" t="s">
        <v>118</v>
      </c>
      <c r="F17" s="47" t="s">
        <v>56</v>
      </c>
      <c r="G17" s="35" t="s">
        <v>119</v>
      </c>
      <c r="H17" s="47">
        <v>2017</v>
      </c>
      <c r="I17" s="104">
        <v>2022</v>
      </c>
      <c r="J17" s="107" t="str">
        <f t="shared" ca="1" si="1"/>
        <v>Põllumajanduse Registrite ja Informatsiooni Amet</v>
      </c>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row>
    <row r="18" spans="1:38" ht="29" x14ac:dyDescent="0.35">
      <c r="A18" s="40">
        <v>14</v>
      </c>
      <c r="B18" s="41" t="s">
        <v>120</v>
      </c>
      <c r="C18" s="39" t="s">
        <v>75</v>
      </c>
      <c r="D18" s="35" t="s">
        <v>121</v>
      </c>
      <c r="E18" s="51" t="s">
        <v>122</v>
      </c>
      <c r="F18" s="47" t="s">
        <v>62</v>
      </c>
      <c r="G18" s="35" t="s">
        <v>119</v>
      </c>
      <c r="H18" s="47">
        <v>2017</v>
      </c>
      <c r="I18" s="104">
        <v>2022</v>
      </c>
      <c r="J18" s="107" t="str">
        <f t="shared" ca="1" si="1"/>
        <v>Põllumajanduse Registrite ja Informatsiooni Amet</v>
      </c>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row>
    <row r="19" spans="1:38" ht="29" x14ac:dyDescent="0.35">
      <c r="A19" s="40">
        <v>15</v>
      </c>
      <c r="B19" s="41" t="s">
        <v>123</v>
      </c>
      <c r="C19" s="39" t="s">
        <v>75</v>
      </c>
      <c r="D19" s="36" t="s">
        <v>124</v>
      </c>
      <c r="E19" s="52" t="s">
        <v>125</v>
      </c>
      <c r="F19" s="47" t="s">
        <v>56</v>
      </c>
      <c r="G19" s="35" t="s">
        <v>80</v>
      </c>
      <c r="H19" s="47">
        <v>2014</v>
      </c>
      <c r="I19" s="104"/>
      <c r="J19" s="107" t="str">
        <f t="shared" ca="1" si="1"/>
        <v>Keskkonnainvesteeringute Keskus</v>
      </c>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row>
    <row r="20" spans="1:38" x14ac:dyDescent="0.35">
      <c r="A20" s="40">
        <v>16</v>
      </c>
      <c r="B20" s="41" t="s">
        <v>126</v>
      </c>
      <c r="C20" s="39" t="s">
        <v>75</v>
      </c>
      <c r="D20" s="35" t="s">
        <v>127</v>
      </c>
      <c r="E20" s="50" t="s">
        <v>128</v>
      </c>
      <c r="F20" s="47" t="s">
        <v>56</v>
      </c>
      <c r="G20" s="110" t="s">
        <v>129</v>
      </c>
      <c r="H20" s="47">
        <v>2016</v>
      </c>
      <c r="I20" s="104"/>
      <c r="J20" s="107" t="str">
        <f t="shared" ref="J20:J35" ca="1" si="2">IF(NOT(ISERROR(INDIRECT("'"&amp;$B20&amp;"'!$K$4")&lt;&gt;0)),INDIRECT("'"&amp;$B20&amp;"'!$B$18"),"")</f>
        <v>Keskkonnainvesteeringute Keskus</v>
      </c>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row>
    <row r="21" spans="1:38" x14ac:dyDescent="0.35">
      <c r="A21" s="56">
        <v>17</v>
      </c>
      <c r="B21" s="41" t="s">
        <v>130</v>
      </c>
      <c r="C21" s="39" t="s">
        <v>75</v>
      </c>
      <c r="D21" s="45" t="s">
        <v>131</v>
      </c>
      <c r="E21" s="45" t="s">
        <v>132</v>
      </c>
      <c r="F21" s="47" t="s">
        <v>56</v>
      </c>
      <c r="G21" s="110" t="s">
        <v>129</v>
      </c>
      <c r="H21" s="47">
        <v>2016</v>
      </c>
      <c r="I21" s="104"/>
      <c r="J21" s="107" t="str">
        <f t="shared" ca="1" si="2"/>
        <v>Keskkonnainvesteeringute Keskus</v>
      </c>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row>
    <row r="22" spans="1:38" x14ac:dyDescent="0.35">
      <c r="A22" s="40">
        <v>18</v>
      </c>
      <c r="B22" s="41" t="s">
        <v>133</v>
      </c>
      <c r="C22" s="39" t="s">
        <v>75</v>
      </c>
      <c r="D22" s="44" t="s">
        <v>134</v>
      </c>
      <c r="E22" s="44" t="s">
        <v>135</v>
      </c>
      <c r="F22" s="47" t="s">
        <v>62</v>
      </c>
      <c r="G22" s="110" t="s">
        <v>136</v>
      </c>
      <c r="H22" s="47">
        <v>2021</v>
      </c>
      <c r="I22" s="104"/>
      <c r="J22" s="107" t="str">
        <f t="shared" ca="1" si="2"/>
        <v>Majandus- ja Kommunikatsiooniministeerium (Vabariigi Valitsus)</v>
      </c>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row>
    <row r="23" spans="1:38" ht="29" x14ac:dyDescent="0.35">
      <c r="A23" s="40">
        <v>19</v>
      </c>
      <c r="B23" s="41" t="s">
        <v>137</v>
      </c>
      <c r="C23" s="39" t="s">
        <v>75</v>
      </c>
      <c r="D23" s="44" t="s">
        <v>138</v>
      </c>
      <c r="E23" s="27" t="s">
        <v>139</v>
      </c>
      <c r="F23" s="47" t="s">
        <v>62</v>
      </c>
      <c r="G23" s="110" t="s">
        <v>136</v>
      </c>
      <c r="H23" s="47">
        <v>2030</v>
      </c>
      <c r="I23" s="104"/>
      <c r="J23" s="107" t="str">
        <f t="shared" ca="1" si="2"/>
        <v>Majandus- ja Kommunikatsiooniministeerium (Vabariigi Valitsus)</v>
      </c>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38" ht="43.5" x14ac:dyDescent="0.35">
      <c r="A24" s="40">
        <v>20</v>
      </c>
      <c r="B24" s="41" t="s">
        <v>140</v>
      </c>
      <c r="C24" s="39" t="s">
        <v>75</v>
      </c>
      <c r="D24" s="44" t="s">
        <v>141</v>
      </c>
      <c r="E24" s="44" t="s">
        <v>142</v>
      </c>
      <c r="F24" s="47" t="s">
        <v>62</v>
      </c>
      <c r="G24" s="110" t="s">
        <v>136</v>
      </c>
      <c r="H24" s="47">
        <v>2021</v>
      </c>
      <c r="I24" s="104">
        <v>2027</v>
      </c>
      <c r="J24" s="107" t="str">
        <f t="shared" ca="1" si="2"/>
        <v>Majandus- ja Kommunikatsiooniministeerium (Vabariigi Valitsus)</v>
      </c>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row>
    <row r="25" spans="1:38" x14ac:dyDescent="0.35">
      <c r="A25" s="40">
        <v>21</v>
      </c>
      <c r="B25" s="41" t="s">
        <v>143</v>
      </c>
      <c r="C25" s="39" t="s">
        <v>75</v>
      </c>
      <c r="D25" s="44" t="s">
        <v>144</v>
      </c>
      <c r="E25" s="44" t="s">
        <v>145</v>
      </c>
      <c r="F25" s="47" t="s">
        <v>62</v>
      </c>
      <c r="G25" s="110" t="s">
        <v>136</v>
      </c>
      <c r="H25" s="47">
        <v>2021</v>
      </c>
      <c r="I25" s="104">
        <v>2026</v>
      </c>
      <c r="J25" s="107" t="str">
        <f t="shared" ca="1" si="2"/>
        <v>Majandus- ja Kommunikatsiooniministeerium (Vabariigi Valitsus)</v>
      </c>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row>
    <row r="26" spans="1:38" ht="29" x14ac:dyDescent="0.35">
      <c r="A26" s="40">
        <v>22</v>
      </c>
      <c r="B26" s="41" t="s">
        <v>146</v>
      </c>
      <c r="C26" s="39" t="s">
        <v>146</v>
      </c>
      <c r="D26" s="80" t="s">
        <v>147</v>
      </c>
      <c r="E26" s="45" t="s">
        <v>148</v>
      </c>
      <c r="F26" s="47" t="s">
        <v>62</v>
      </c>
      <c r="G26" s="110" t="s">
        <v>149</v>
      </c>
      <c r="H26" s="47">
        <v>2019</v>
      </c>
      <c r="I26" s="104">
        <v>2025</v>
      </c>
      <c r="J26" s="107" t="str">
        <f t="shared" ca="1" si="2"/>
        <v>Majandus- ja Kommunikatsiooniministeerium (Vabariigi Valitsus)</v>
      </c>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row>
    <row r="27" spans="1:38" ht="58" x14ac:dyDescent="0.35">
      <c r="A27" s="40">
        <v>23</v>
      </c>
      <c r="B27" s="41" t="s">
        <v>150</v>
      </c>
      <c r="C27" s="77" t="s">
        <v>150</v>
      </c>
      <c r="D27" s="35" t="s">
        <v>151</v>
      </c>
      <c r="E27" s="46" t="s">
        <v>152</v>
      </c>
      <c r="F27" s="47" t="s">
        <v>59</v>
      </c>
      <c r="G27" s="110" t="s">
        <v>98</v>
      </c>
      <c r="H27" s="47">
        <v>2025</v>
      </c>
      <c r="I27" s="104"/>
      <c r="J27" s="107">
        <f t="shared" ca="1" si="2"/>
        <v>0</v>
      </c>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row>
    <row r="28" spans="1:38" x14ac:dyDescent="0.35">
      <c r="A28" s="40">
        <v>105</v>
      </c>
      <c r="B28" s="41" t="s">
        <v>85</v>
      </c>
      <c r="C28" s="77" t="s">
        <v>85</v>
      </c>
      <c r="D28" s="35" t="s">
        <v>153</v>
      </c>
      <c r="E28" s="50" t="s">
        <v>154</v>
      </c>
      <c r="F28" s="47" t="s">
        <v>56</v>
      </c>
      <c r="G28" s="35" t="s">
        <v>80</v>
      </c>
      <c r="H28" s="47">
        <v>2016</v>
      </c>
      <c r="I28" s="104"/>
      <c r="J28" s="107" t="str">
        <f t="shared" ca="1" si="2"/>
        <v>Keskkonnainvesteeringute Keskus</v>
      </c>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row>
    <row r="29" spans="1:38" x14ac:dyDescent="0.35">
      <c r="A29" s="40">
        <v>106</v>
      </c>
      <c r="B29" s="41" t="s">
        <v>95</v>
      </c>
      <c r="C29" s="77" t="s">
        <v>95</v>
      </c>
      <c r="D29" s="35" t="s">
        <v>155</v>
      </c>
      <c r="E29" s="51" t="s">
        <v>156</v>
      </c>
      <c r="F29" s="47" t="s">
        <v>59</v>
      </c>
      <c r="G29" s="35" t="s">
        <v>98</v>
      </c>
      <c r="H29" s="47">
        <v>2025</v>
      </c>
      <c r="I29" s="104"/>
      <c r="J29" s="107" t="str">
        <f t="shared" ca="1" si="2"/>
        <v>Majandus- ja Kommunikatsiooniministeerium (Vabariigi Valitsus)</v>
      </c>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row>
    <row r="30" spans="1:38" ht="43.5" x14ac:dyDescent="0.35">
      <c r="A30" s="40">
        <v>112</v>
      </c>
      <c r="B30" s="38" t="s">
        <v>157</v>
      </c>
      <c r="C30" s="77"/>
      <c r="D30" s="35" t="s">
        <v>158</v>
      </c>
      <c r="E30" s="50" t="s">
        <v>159</v>
      </c>
      <c r="F30" s="47" t="s">
        <v>62</v>
      </c>
      <c r="G30" s="35" t="s">
        <v>80</v>
      </c>
      <c r="H30" s="47">
        <v>2019</v>
      </c>
      <c r="I30" s="104">
        <v>2022</v>
      </c>
      <c r="J30" s="107" t="str">
        <f t="shared" ca="1" si="2"/>
        <v>Majandus- ja Kommunikatsiooniministeerium (Vabariigi Valitsus)</v>
      </c>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row>
    <row r="31" spans="1:38" x14ac:dyDescent="0.35">
      <c r="A31" s="40">
        <v>121</v>
      </c>
      <c r="B31" s="38" t="s">
        <v>160</v>
      </c>
      <c r="C31" s="77" t="s">
        <v>75</v>
      </c>
      <c r="D31" s="36" t="s">
        <v>161</v>
      </c>
      <c r="E31" s="52" t="s">
        <v>162</v>
      </c>
      <c r="F31" s="47" t="s">
        <v>62</v>
      </c>
      <c r="G31" s="35" t="s">
        <v>75</v>
      </c>
      <c r="H31" s="47">
        <v>1995</v>
      </c>
      <c r="I31" s="104"/>
      <c r="J31" s="107" t="str">
        <f t="shared" ca="1" si="2"/>
        <v>Rahandusministeeriun (Vabariigi Valitsus)</v>
      </c>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row>
    <row r="32" spans="1:38" x14ac:dyDescent="0.35">
      <c r="A32" s="75">
        <v>122</v>
      </c>
      <c r="B32" s="38" t="s">
        <v>163</v>
      </c>
      <c r="C32" s="77" t="s">
        <v>163</v>
      </c>
      <c r="D32" s="35" t="s">
        <v>164</v>
      </c>
      <c r="E32" s="78" t="s">
        <v>165</v>
      </c>
      <c r="F32" s="76" t="s">
        <v>62</v>
      </c>
      <c r="G32" s="35" t="s">
        <v>80</v>
      </c>
      <c r="H32" s="76">
        <v>2013</v>
      </c>
      <c r="I32" s="106"/>
      <c r="J32" s="107" t="str">
        <f t="shared" ca="1" si="2"/>
        <v>Majandus- ja Kommunikatsiooniministeerium (Vabariigi Valitsus)</v>
      </c>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row>
    <row r="33" spans="1:38" x14ac:dyDescent="0.35">
      <c r="A33" s="73"/>
      <c r="B33" s="38" t="s">
        <v>166</v>
      </c>
      <c r="C33" s="77" t="s">
        <v>166</v>
      </c>
      <c r="D33" s="74" t="s">
        <v>167</v>
      </c>
      <c r="E33" s="79" t="s">
        <v>168</v>
      </c>
      <c r="F33" s="76" t="s">
        <v>62</v>
      </c>
      <c r="G33" s="35" t="s">
        <v>80</v>
      </c>
      <c r="H33" s="47"/>
      <c r="I33" s="104"/>
      <c r="J33" s="107" t="str">
        <f t="shared" ca="1" si="2"/>
        <v>Majandus- ja Kommunikatsiooniministeerium (Vabariigi Valitsus)</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row>
    <row r="34" spans="1:38" x14ac:dyDescent="0.35">
      <c r="A34" s="73"/>
      <c r="B34" s="38" t="s">
        <v>169</v>
      </c>
      <c r="C34" s="77" t="s">
        <v>169</v>
      </c>
      <c r="D34" s="74" t="s">
        <v>170</v>
      </c>
      <c r="E34" s="79" t="s">
        <v>171</v>
      </c>
      <c r="F34" s="76" t="s">
        <v>62</v>
      </c>
      <c r="G34" s="35" t="s">
        <v>80</v>
      </c>
      <c r="H34" s="47"/>
      <c r="I34" s="104"/>
      <c r="J34" s="107" t="str">
        <f t="shared" ca="1" si="2"/>
        <v>Majandus- ja Kommunikatsiooniministeerium (Vabariigi Valitsus)</v>
      </c>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row>
    <row r="35" spans="1:38" ht="29" x14ac:dyDescent="0.35">
      <c r="A35" s="73"/>
      <c r="B35" s="38" t="s">
        <v>172</v>
      </c>
      <c r="C35" s="77" t="s">
        <v>172</v>
      </c>
      <c r="D35" s="74" t="s">
        <v>173</v>
      </c>
      <c r="E35" s="79" t="s">
        <v>174</v>
      </c>
      <c r="F35" s="76" t="s">
        <v>62</v>
      </c>
      <c r="G35" s="35" t="s">
        <v>80</v>
      </c>
      <c r="H35" s="47"/>
      <c r="I35" s="104"/>
      <c r="J35" s="107" t="str">
        <f t="shared" ca="1" si="2"/>
        <v>Majandus- ja Kommunikatsiooniministeerium (Vabariigi Valitsus)</v>
      </c>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row>
    <row r="36" spans="1:38" ht="29" x14ac:dyDescent="0.35">
      <c r="A36" s="73"/>
      <c r="B36" s="38" t="s">
        <v>175</v>
      </c>
      <c r="C36" s="77" t="s">
        <v>175</v>
      </c>
      <c r="D36" s="74" t="s">
        <v>176</v>
      </c>
      <c r="E36" s="79" t="s">
        <v>177</v>
      </c>
      <c r="F36" s="76" t="s">
        <v>62</v>
      </c>
      <c r="G36" s="35" t="s">
        <v>80</v>
      </c>
      <c r="H36" s="47"/>
      <c r="I36" s="104"/>
      <c r="J36" s="107" t="str">
        <f ca="1">IF(NOT(ISERROR(INDIRECT("'"&amp;$B36&amp;"'!$K$4")&lt;&gt;0)),INDIRECT("'"&amp;$B36&amp;"'!$B$18"),"")</f>
        <v>Majandus- ja Kommunikatsiooniministeerium (Vabariigi Valitsus)</v>
      </c>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row>
    <row r="37" spans="1:38" ht="26" x14ac:dyDescent="0.6">
      <c r="A37" s="145" t="s">
        <v>178</v>
      </c>
      <c r="B37" s="146"/>
      <c r="C37" s="146"/>
      <c r="D37" s="146"/>
      <c r="E37" s="146"/>
      <c r="F37" s="146"/>
      <c r="G37" s="146"/>
      <c r="H37" s="146"/>
      <c r="I37" s="146"/>
      <c r="J37" s="147"/>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row>
    <row r="38" spans="1:38" x14ac:dyDescent="0.35">
      <c r="A38" s="40">
        <v>24</v>
      </c>
      <c r="B38" s="38" t="s">
        <v>179</v>
      </c>
      <c r="C38" s="77" t="s">
        <v>179</v>
      </c>
      <c r="D38" s="35" t="s">
        <v>180</v>
      </c>
      <c r="E38" s="50" t="s">
        <v>181</v>
      </c>
      <c r="F38" s="47" t="s">
        <v>56</v>
      </c>
      <c r="G38" s="35" t="s">
        <v>182</v>
      </c>
      <c r="H38" s="47">
        <v>2010</v>
      </c>
      <c r="I38" s="104">
        <v>2025</v>
      </c>
      <c r="J38" s="107" t="str">
        <f t="shared" ref="J38:J101" ca="1" si="3">IF(NOT(ISERROR(INDIRECT("'"&amp;$B38&amp;"'!$K$4")&lt;&gt;0)),INDIRECT("'"&amp;$B38&amp;"'!$B$18"),"")</f>
        <v>Majandus- ja Kommunikatsiooniministeerium (Vabariigi Valitsus)</v>
      </c>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row>
    <row r="39" spans="1:38" x14ac:dyDescent="0.35">
      <c r="A39" s="40">
        <v>25</v>
      </c>
      <c r="B39" s="38" t="s">
        <v>183</v>
      </c>
      <c r="C39" s="77" t="s">
        <v>184</v>
      </c>
      <c r="D39" s="35" t="s">
        <v>185</v>
      </c>
      <c r="E39" s="51" t="s">
        <v>186</v>
      </c>
      <c r="F39" s="47" t="s">
        <v>56</v>
      </c>
      <c r="G39" s="35" t="s">
        <v>182</v>
      </c>
      <c r="H39" s="47">
        <v>2015</v>
      </c>
      <c r="I39" s="103"/>
      <c r="J39" s="107" t="str">
        <f t="shared" ca="1" si="3"/>
        <v>Majandus- ja Kommunikatsiooniministeerium (Vabariigi Valitsus)</v>
      </c>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row>
    <row r="40" spans="1:38" x14ac:dyDescent="0.35">
      <c r="A40" s="40">
        <v>26</v>
      </c>
      <c r="B40" s="38" t="s">
        <v>187</v>
      </c>
      <c r="C40" s="77" t="s">
        <v>184</v>
      </c>
      <c r="D40" s="35" t="s">
        <v>188</v>
      </c>
      <c r="E40" s="51" t="s">
        <v>189</v>
      </c>
      <c r="F40" s="47" t="s">
        <v>56</v>
      </c>
      <c r="G40" s="35" t="s">
        <v>182</v>
      </c>
      <c r="H40" s="47">
        <v>2036</v>
      </c>
      <c r="I40" s="104"/>
      <c r="J40" s="107" t="str">
        <f t="shared" ca="1" si="3"/>
        <v>Majandus- ja Kommunikatsiooniministeerium (Vabariigi Valitsus)</v>
      </c>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row>
    <row r="41" spans="1:38" x14ac:dyDescent="0.35">
      <c r="A41" s="40">
        <v>27</v>
      </c>
      <c r="B41" s="38" t="s">
        <v>190</v>
      </c>
      <c r="C41" s="77" t="s">
        <v>190</v>
      </c>
      <c r="D41" s="35" t="s">
        <v>191</v>
      </c>
      <c r="E41" s="51" t="s">
        <v>192</v>
      </c>
      <c r="F41" s="47" t="s">
        <v>56</v>
      </c>
      <c r="G41" s="35" t="s">
        <v>182</v>
      </c>
      <c r="H41" s="47">
        <v>2002</v>
      </c>
      <c r="I41" s="104"/>
      <c r="J41" s="107" t="str">
        <f t="shared" ca="1" si="3"/>
        <v>Majandus- ja Kommunikatsiooniministeerium (Vabariigi Valitsus)</v>
      </c>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row>
    <row r="42" spans="1:38" x14ac:dyDescent="0.35">
      <c r="A42" s="40">
        <v>28</v>
      </c>
      <c r="B42" s="38" t="s">
        <v>193</v>
      </c>
      <c r="C42" s="77" t="s">
        <v>194</v>
      </c>
      <c r="D42" s="35" t="s">
        <v>195</v>
      </c>
      <c r="E42" s="51" t="s">
        <v>196</v>
      </c>
      <c r="F42" s="47" t="s">
        <v>56</v>
      </c>
      <c r="G42" s="35" t="s">
        <v>182</v>
      </c>
      <c r="H42" s="47">
        <v>2015</v>
      </c>
      <c r="I42" s="104"/>
      <c r="J42" s="107" t="str">
        <f t="shared" ca="1" si="3"/>
        <v>Majandus- ja Kommunikatsiooniministeerium (Vabariigi Valitsus)</v>
      </c>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row>
    <row r="43" spans="1:38" x14ac:dyDescent="0.35">
      <c r="A43" s="40">
        <v>29</v>
      </c>
      <c r="B43" s="38" t="s">
        <v>197</v>
      </c>
      <c r="C43" s="77" t="s">
        <v>194</v>
      </c>
      <c r="D43" s="35" t="s">
        <v>198</v>
      </c>
      <c r="E43" s="51" t="s">
        <v>199</v>
      </c>
      <c r="F43" s="47" t="s">
        <v>56</v>
      </c>
      <c r="G43" s="35" t="s">
        <v>182</v>
      </c>
      <c r="H43" s="47">
        <v>2015</v>
      </c>
      <c r="I43" s="104"/>
      <c r="J43" s="107" t="str">
        <f t="shared" ca="1" si="3"/>
        <v>Majandus- ja Kommunikatsiooniministeerium (Vabariigi Valitsus)</v>
      </c>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x14ac:dyDescent="0.35">
      <c r="A44" s="40">
        <v>30</v>
      </c>
      <c r="B44" s="38" t="s">
        <v>200</v>
      </c>
      <c r="C44" s="77" t="s">
        <v>200</v>
      </c>
      <c r="D44" s="36" t="s">
        <v>201</v>
      </c>
      <c r="E44" s="52" t="s">
        <v>202</v>
      </c>
      <c r="F44" s="47" t="s">
        <v>56</v>
      </c>
      <c r="G44" s="35" t="s">
        <v>182</v>
      </c>
      <c r="H44" s="47">
        <v>2015</v>
      </c>
      <c r="I44" s="104"/>
      <c r="J44" s="107" t="str">
        <f t="shared" ca="1" si="3"/>
        <v>Majandus- ja Kommunikatsiooniministeerium (Vabariigi Valitsus)</v>
      </c>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row>
    <row r="45" spans="1:38" x14ac:dyDescent="0.35">
      <c r="A45" s="40">
        <v>31</v>
      </c>
      <c r="B45" s="38" t="s">
        <v>203</v>
      </c>
      <c r="C45" s="77" t="s">
        <v>203</v>
      </c>
      <c r="D45" s="35" t="s">
        <v>204</v>
      </c>
      <c r="E45" s="50" t="s">
        <v>205</v>
      </c>
      <c r="F45" s="47" t="s">
        <v>56</v>
      </c>
      <c r="G45" s="109" t="s">
        <v>206</v>
      </c>
      <c r="H45" s="47">
        <v>2018</v>
      </c>
      <c r="I45" s="104"/>
      <c r="J45" s="107" t="str">
        <f t="shared" ca="1" si="3"/>
        <v>Majandus- ja Kommunikatsiooniministeerium (Vabariigi Valitsus)</v>
      </c>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row>
    <row r="46" spans="1:38" ht="29" x14ac:dyDescent="0.35">
      <c r="A46" s="40">
        <v>32</v>
      </c>
      <c r="B46" s="38" t="s">
        <v>207</v>
      </c>
      <c r="C46" s="77" t="s">
        <v>207</v>
      </c>
      <c r="D46" s="35" t="s">
        <v>208</v>
      </c>
      <c r="E46" s="51" t="s">
        <v>209</v>
      </c>
      <c r="F46" s="47" t="s">
        <v>56</v>
      </c>
      <c r="G46" s="35" t="s">
        <v>210</v>
      </c>
      <c r="H46" s="47">
        <v>2020</v>
      </c>
      <c r="I46" s="104">
        <v>2025</v>
      </c>
      <c r="J46" s="107" t="str">
        <f t="shared" ca="1" si="3"/>
        <v>Keskkonnainvesteeringute Keskus</v>
      </c>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row>
    <row r="47" spans="1:38" ht="29" x14ac:dyDescent="0.35">
      <c r="A47" s="40">
        <v>33</v>
      </c>
      <c r="B47" s="38" t="s">
        <v>211</v>
      </c>
      <c r="C47" s="77" t="s">
        <v>211</v>
      </c>
      <c r="D47" s="35" t="s">
        <v>212</v>
      </c>
      <c r="E47" s="51" t="s">
        <v>213</v>
      </c>
      <c r="F47" s="47" t="s">
        <v>59</v>
      </c>
      <c r="G47" s="35" t="s">
        <v>214</v>
      </c>
      <c r="H47" s="47">
        <v>2025</v>
      </c>
      <c r="I47" s="103"/>
      <c r="J47" s="107" t="str">
        <f t="shared" ca="1" si="3"/>
        <v>Majandus- ja Kommunikatsiooniministeerium (Vabariigi Valitsus)</v>
      </c>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row>
    <row r="48" spans="1:38" ht="43.5" x14ac:dyDescent="0.35">
      <c r="A48" s="40">
        <v>34</v>
      </c>
      <c r="B48" s="38" t="s">
        <v>215</v>
      </c>
      <c r="C48" s="39" t="s">
        <v>215</v>
      </c>
      <c r="D48" s="45" t="s">
        <v>216</v>
      </c>
      <c r="E48" s="44" t="s">
        <v>217</v>
      </c>
      <c r="F48" s="47" t="s">
        <v>59</v>
      </c>
      <c r="G48" s="35" t="s">
        <v>214</v>
      </c>
      <c r="H48" s="47">
        <v>2023</v>
      </c>
      <c r="I48" s="103"/>
      <c r="J48" s="107" t="str">
        <f t="shared" ca="1" si="3"/>
        <v>Majandus- ja Kommunikatsiooniministeerium (Vabariigi Valitsus)</v>
      </c>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row>
    <row r="49" spans="1:38" ht="29" x14ac:dyDescent="0.35">
      <c r="A49" s="40">
        <v>35</v>
      </c>
      <c r="B49" s="38" t="s">
        <v>218</v>
      </c>
      <c r="C49" s="39" t="s">
        <v>218</v>
      </c>
      <c r="D49" s="45" t="s">
        <v>219</v>
      </c>
      <c r="E49" s="45" t="s">
        <v>220</v>
      </c>
      <c r="F49" s="47" t="s">
        <v>59</v>
      </c>
      <c r="G49" s="35" t="s">
        <v>214</v>
      </c>
      <c r="H49" s="47">
        <v>2027</v>
      </c>
      <c r="I49" s="104"/>
      <c r="J49" s="107" t="str">
        <f ca="1">IF(NOT(ISERROR(INDIRECT("'"&amp;$B49&amp;"'!$K$4")&lt;&gt;0)),INDIRECT("'"&amp;$B49&amp;"'!$B$18"),"")</f>
        <v>Majandus- ja Kommunikatsiooniministeerium (Vabariigi Valitsus)</v>
      </c>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row>
    <row r="50" spans="1:38" ht="29" x14ac:dyDescent="0.35">
      <c r="A50" s="40">
        <v>36</v>
      </c>
      <c r="B50" s="38" t="s">
        <v>221</v>
      </c>
      <c r="C50" s="39" t="s">
        <v>221</v>
      </c>
      <c r="D50" s="45" t="s">
        <v>222</v>
      </c>
      <c r="E50" s="45" t="s">
        <v>223</v>
      </c>
      <c r="F50" s="47" t="s">
        <v>59</v>
      </c>
      <c r="G50" s="35" t="s">
        <v>214</v>
      </c>
      <c r="H50" s="47">
        <v>2021</v>
      </c>
      <c r="I50" s="103"/>
      <c r="J50" s="107" t="str">
        <f t="shared" ca="1" si="3"/>
        <v>Majandus- ja Kommunikatsiooniministeerium (Vabariigi Valitsus)</v>
      </c>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row>
    <row r="51" spans="1:38" ht="29" x14ac:dyDescent="0.35">
      <c r="A51" s="40">
        <v>37</v>
      </c>
      <c r="B51" s="38" t="s">
        <v>224</v>
      </c>
      <c r="C51" s="39" t="s">
        <v>224</v>
      </c>
      <c r="D51" s="45" t="s">
        <v>225</v>
      </c>
      <c r="E51" s="45" t="s">
        <v>226</v>
      </c>
      <c r="F51" s="47" t="s">
        <v>56</v>
      </c>
      <c r="G51" s="35" t="s">
        <v>182</v>
      </c>
      <c r="H51" s="47">
        <v>2021</v>
      </c>
      <c r="I51" s="103">
        <v>2030</v>
      </c>
      <c r="J51" s="107" t="str">
        <f t="shared" ca="1" si="3"/>
        <v>Majandus- ja Kommunikatsiooniministeerium (Vabariigi Valitsus)</v>
      </c>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row>
    <row r="52" spans="1:38" x14ac:dyDescent="0.35">
      <c r="A52" s="40">
        <v>38</v>
      </c>
      <c r="B52" s="38" t="s">
        <v>227</v>
      </c>
      <c r="C52" s="39" t="s">
        <v>227</v>
      </c>
      <c r="D52" s="45" t="s">
        <v>228</v>
      </c>
      <c r="E52" s="45" t="s">
        <v>229</v>
      </c>
      <c r="F52" s="47" t="s">
        <v>56</v>
      </c>
      <c r="G52" s="35" t="s">
        <v>182</v>
      </c>
      <c r="H52" s="47">
        <v>2021</v>
      </c>
      <c r="I52" s="104">
        <v>2030</v>
      </c>
      <c r="J52" s="107" t="str">
        <f t="shared" ca="1" si="3"/>
        <v>Majandus- ja Kommunikatsiooniministeerium (Vabariigi Valitsus)</v>
      </c>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row>
    <row r="53" spans="1:38" x14ac:dyDescent="0.35">
      <c r="A53" s="40">
        <v>39</v>
      </c>
      <c r="B53" s="38" t="s">
        <v>230</v>
      </c>
      <c r="C53" s="39" t="s">
        <v>75</v>
      </c>
      <c r="D53" s="45" t="s">
        <v>231</v>
      </c>
      <c r="E53" s="45" t="s">
        <v>232</v>
      </c>
      <c r="F53" s="47" t="s">
        <v>56</v>
      </c>
      <c r="G53" s="35" t="s">
        <v>182</v>
      </c>
      <c r="H53" s="47">
        <v>2027</v>
      </c>
      <c r="I53" s="103"/>
      <c r="J53" s="107" t="str">
        <f t="shared" ca="1" si="3"/>
        <v>Majandus- ja Kommunikatsiooniministeerium (Vabariigi Valitsus)</v>
      </c>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row>
    <row r="54" spans="1:38" x14ac:dyDescent="0.35">
      <c r="A54" s="40">
        <v>40</v>
      </c>
      <c r="B54" s="38" t="s">
        <v>233</v>
      </c>
      <c r="C54" s="39" t="s">
        <v>234</v>
      </c>
      <c r="D54" s="45" t="s">
        <v>235</v>
      </c>
      <c r="E54" s="45" t="s">
        <v>236</v>
      </c>
      <c r="F54" s="47" t="s">
        <v>56</v>
      </c>
      <c r="G54" s="35" t="s">
        <v>182</v>
      </c>
      <c r="H54" s="93">
        <v>2015</v>
      </c>
      <c r="I54" s="105">
        <v>2050</v>
      </c>
      <c r="J54" s="107" t="str">
        <f t="shared" ca="1" si="3"/>
        <v>Majandus- ja Kommunikatsiooniministeerium (Vabariigi Valitsus)</v>
      </c>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row>
    <row r="55" spans="1:38" x14ac:dyDescent="0.35">
      <c r="A55" s="40">
        <v>41</v>
      </c>
      <c r="B55" s="38" t="s">
        <v>237</v>
      </c>
      <c r="C55" s="39" t="s">
        <v>234</v>
      </c>
      <c r="D55" s="45" t="s">
        <v>238</v>
      </c>
      <c r="E55" s="45" t="s">
        <v>239</v>
      </c>
      <c r="F55" s="47" t="s">
        <v>56</v>
      </c>
      <c r="G55" s="35" t="s">
        <v>182</v>
      </c>
      <c r="H55" s="47">
        <v>2020</v>
      </c>
      <c r="I55" s="103">
        <v>2050</v>
      </c>
      <c r="J55" s="107" t="str">
        <f t="shared" ca="1" si="3"/>
        <v>Majandus- ja Kommunikatsiooniministeerium (Vabariigi Valitsus)</v>
      </c>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row>
    <row r="56" spans="1:38" ht="29" x14ac:dyDescent="0.35">
      <c r="A56" s="40">
        <v>42</v>
      </c>
      <c r="B56" s="38" t="s">
        <v>240</v>
      </c>
      <c r="C56" s="39" t="s">
        <v>75</v>
      </c>
      <c r="D56" s="45" t="s">
        <v>241</v>
      </c>
      <c r="E56" s="45" t="s">
        <v>242</v>
      </c>
      <c r="F56" s="47" t="s">
        <v>56</v>
      </c>
      <c r="G56" s="35" t="s">
        <v>243</v>
      </c>
      <c r="H56" s="47">
        <v>2021</v>
      </c>
      <c r="I56" s="103">
        <v>2035</v>
      </c>
      <c r="J56" s="107" t="str">
        <f t="shared" ca="1" si="3"/>
        <v>Majandus- ja Kommunikatsiooniministeerium (Vabariigi Valitsus)</v>
      </c>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row>
    <row r="57" spans="1:38" x14ac:dyDescent="0.35">
      <c r="A57" s="40">
        <v>43</v>
      </c>
      <c r="B57" s="38" t="s">
        <v>244</v>
      </c>
      <c r="C57" s="39" t="s">
        <v>75</v>
      </c>
      <c r="D57" s="45" t="s">
        <v>245</v>
      </c>
      <c r="E57" s="45" t="s">
        <v>246</v>
      </c>
      <c r="F57" s="47" t="s">
        <v>56</v>
      </c>
      <c r="G57" s="35" t="s">
        <v>247</v>
      </c>
      <c r="H57" s="47">
        <v>2020</v>
      </c>
      <c r="I57" s="103">
        <v>2030</v>
      </c>
      <c r="J57" s="107" t="str">
        <f t="shared" ca="1" si="3"/>
        <v>Majandus- ja Kommunikatsiooniministeerium (Vabariigi Valitsus)</v>
      </c>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row>
    <row r="58" spans="1:38" ht="43.5" x14ac:dyDescent="0.35">
      <c r="A58" s="40">
        <v>44</v>
      </c>
      <c r="B58" s="38" t="s">
        <v>248</v>
      </c>
      <c r="C58" s="39" t="s">
        <v>75</v>
      </c>
      <c r="D58" s="45" t="s">
        <v>249</v>
      </c>
      <c r="E58" s="45" t="s">
        <v>250</v>
      </c>
      <c r="F58" s="47" t="s">
        <v>56</v>
      </c>
      <c r="G58" s="35" t="s">
        <v>251</v>
      </c>
      <c r="H58" s="47">
        <v>2021</v>
      </c>
      <c r="I58" s="103">
        <v>2024</v>
      </c>
      <c r="J58" s="107" t="str">
        <f t="shared" ca="1" si="3"/>
        <v>Keskkonnainvesteeringute Keskus</v>
      </c>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row>
    <row r="59" spans="1:38" x14ac:dyDescent="0.35">
      <c r="A59" s="40">
        <v>45</v>
      </c>
      <c r="B59" s="38" t="s">
        <v>252</v>
      </c>
      <c r="C59" s="39" t="s">
        <v>75</v>
      </c>
      <c r="D59" s="45" t="s">
        <v>253</v>
      </c>
      <c r="E59" s="45" t="s">
        <v>254</v>
      </c>
      <c r="F59" s="47" t="s">
        <v>56</v>
      </c>
      <c r="G59" s="110" t="s">
        <v>136</v>
      </c>
      <c r="H59" s="47">
        <v>2021</v>
      </c>
      <c r="I59" s="103">
        <v>2025</v>
      </c>
      <c r="J59" s="107" t="str">
        <f ca="1">IF(NOT(ISERROR(INDIRECT("'"&amp;$B59&amp;"'!$K$4")&lt;&gt;0)),INDIRECT("'"&amp;$B59&amp;"'!$B$18"),"")</f>
        <v>Majandus- ja Kommunikatsiooniministeerium (Vabariigi Valitsus)</v>
      </c>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row>
    <row r="60" spans="1:38" ht="29" x14ac:dyDescent="0.35">
      <c r="A60" s="40">
        <v>46</v>
      </c>
      <c r="B60" s="38" t="s">
        <v>255</v>
      </c>
      <c r="C60" s="39" t="s">
        <v>75</v>
      </c>
      <c r="D60" s="45" t="s">
        <v>256</v>
      </c>
      <c r="E60" s="45" t="s">
        <v>257</v>
      </c>
      <c r="F60" s="47" t="s">
        <v>59</v>
      </c>
      <c r="G60" s="35" t="s">
        <v>258</v>
      </c>
      <c r="H60" s="47">
        <v>2035</v>
      </c>
      <c r="I60" s="103"/>
      <c r="J60" s="107" t="str">
        <f t="shared" ca="1" si="3"/>
        <v>Majandus- ja Kommunikatsiooniministeerium (Vabariigi Valitsus)</v>
      </c>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row>
    <row r="61" spans="1:38" ht="43.5" x14ac:dyDescent="0.35">
      <c r="A61" s="40">
        <v>107</v>
      </c>
      <c r="B61" s="38" t="s">
        <v>194</v>
      </c>
      <c r="C61" s="39" t="s">
        <v>194</v>
      </c>
      <c r="D61" s="35" t="s">
        <v>259</v>
      </c>
      <c r="E61" s="35" t="s">
        <v>260</v>
      </c>
      <c r="F61" s="47" t="s">
        <v>56</v>
      </c>
      <c r="G61" s="35" t="s">
        <v>182</v>
      </c>
      <c r="H61" s="47">
        <v>2015</v>
      </c>
      <c r="I61" s="103"/>
      <c r="J61" s="107" t="str">
        <f t="shared" ca="1" si="3"/>
        <v>Majandus- ja Kommunikatsiooniministeerium (Vabariigi Valitsus)</v>
      </c>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row>
    <row r="62" spans="1:38" ht="26" x14ac:dyDescent="0.6">
      <c r="A62" s="142" t="s">
        <v>261</v>
      </c>
      <c r="B62" s="143"/>
      <c r="C62" s="143"/>
      <c r="D62" s="143"/>
      <c r="E62" s="143"/>
      <c r="F62" s="143"/>
      <c r="G62" s="143"/>
      <c r="H62" s="143"/>
      <c r="I62" s="143"/>
      <c r="J62" s="144"/>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row>
    <row r="63" spans="1:38" x14ac:dyDescent="0.35">
      <c r="A63" s="64">
        <v>47</v>
      </c>
      <c r="B63" s="38" t="s">
        <v>262</v>
      </c>
      <c r="C63" s="40" t="s">
        <v>263</v>
      </c>
      <c r="D63" s="35" t="s">
        <v>264</v>
      </c>
      <c r="E63" s="35" t="s">
        <v>265</v>
      </c>
      <c r="F63" s="47" t="s">
        <v>56</v>
      </c>
      <c r="G63" s="35" t="s">
        <v>80</v>
      </c>
      <c r="H63" s="47">
        <v>2020</v>
      </c>
      <c r="I63" s="103"/>
      <c r="J63" s="107" t="str">
        <f t="shared" ca="1" si="3"/>
        <v>Riigi Tugiteenuste Keskus (RTK)</v>
      </c>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row>
    <row r="64" spans="1:38" x14ac:dyDescent="0.35">
      <c r="A64" s="64">
        <v>48</v>
      </c>
      <c r="B64" s="38" t="s">
        <v>266</v>
      </c>
      <c r="C64" s="40" t="s">
        <v>263</v>
      </c>
      <c r="D64" s="35" t="s">
        <v>267</v>
      </c>
      <c r="E64" s="35" t="s">
        <v>268</v>
      </c>
      <c r="F64" s="47" t="s">
        <v>56</v>
      </c>
      <c r="G64" s="35" t="s">
        <v>80</v>
      </c>
      <c r="H64" s="47">
        <v>2019</v>
      </c>
      <c r="I64" s="103"/>
      <c r="J64" s="107" t="str">
        <f t="shared" ca="1" si="3"/>
        <v>Riigi Tugiteenuste Keskus (RTK)</v>
      </c>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row>
    <row r="65" spans="1:38" x14ac:dyDescent="0.35">
      <c r="A65" s="64">
        <v>49</v>
      </c>
      <c r="B65" s="38" t="s">
        <v>269</v>
      </c>
      <c r="C65" s="40" t="s">
        <v>263</v>
      </c>
      <c r="D65" s="35" t="s">
        <v>270</v>
      </c>
      <c r="E65" s="35" t="s">
        <v>271</v>
      </c>
      <c r="F65" s="47" t="s">
        <v>56</v>
      </c>
      <c r="G65" s="35" t="s">
        <v>80</v>
      </c>
      <c r="H65" s="47">
        <v>2018</v>
      </c>
      <c r="I65" s="103"/>
      <c r="J65" s="107" t="str">
        <f t="shared" ca="1" si="3"/>
        <v>Riigi Tugiteenuste Keskus (RTK)</v>
      </c>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row>
    <row r="66" spans="1:38" x14ac:dyDescent="0.35">
      <c r="A66" s="64">
        <v>50</v>
      </c>
      <c r="B66" s="38" t="s">
        <v>272</v>
      </c>
      <c r="C66" s="40" t="s">
        <v>263</v>
      </c>
      <c r="D66" s="35" t="s">
        <v>273</v>
      </c>
      <c r="E66" s="35" t="s">
        <v>274</v>
      </c>
      <c r="F66" s="47" t="s">
        <v>56</v>
      </c>
      <c r="G66" s="35" t="s">
        <v>80</v>
      </c>
      <c r="H66" s="47">
        <v>2018</v>
      </c>
      <c r="I66" s="103"/>
      <c r="J66" s="107" t="str">
        <f t="shared" ca="1" si="3"/>
        <v>Riigi Tugiteenuste Keskus (RTK)</v>
      </c>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row>
    <row r="67" spans="1:38" x14ac:dyDescent="0.35">
      <c r="A67" s="64">
        <v>51</v>
      </c>
      <c r="B67" s="38" t="s">
        <v>275</v>
      </c>
      <c r="C67" s="40" t="s">
        <v>263</v>
      </c>
      <c r="D67" s="35" t="s">
        <v>276</v>
      </c>
      <c r="E67" s="35" t="s">
        <v>277</v>
      </c>
      <c r="F67" s="47" t="s">
        <v>56</v>
      </c>
      <c r="G67" s="35" t="s">
        <v>80</v>
      </c>
      <c r="H67" s="47">
        <v>2017</v>
      </c>
      <c r="I67" s="103"/>
      <c r="J67" s="107" t="str">
        <f t="shared" ca="1" si="3"/>
        <v>Riigi Tugiteenuste Keskus (RTK)</v>
      </c>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row>
    <row r="68" spans="1:38" ht="29" x14ac:dyDescent="0.35">
      <c r="A68" s="64">
        <v>52</v>
      </c>
      <c r="B68" s="38" t="s">
        <v>278</v>
      </c>
      <c r="C68" s="40" t="s">
        <v>263</v>
      </c>
      <c r="D68" s="35" t="s">
        <v>279</v>
      </c>
      <c r="E68" s="35" t="s">
        <v>280</v>
      </c>
      <c r="F68" s="47" t="s">
        <v>56</v>
      </c>
      <c r="G68" s="35" t="s">
        <v>80</v>
      </c>
      <c r="H68" s="47">
        <v>2016</v>
      </c>
      <c r="I68" s="103"/>
      <c r="J68" s="107" t="str">
        <f t="shared" ca="1" si="3"/>
        <v>Riigi Tugiteenuste Keskus (RTK)</v>
      </c>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row>
    <row r="69" spans="1:38" x14ac:dyDescent="0.35">
      <c r="A69" s="64">
        <v>53</v>
      </c>
      <c r="B69" s="38" t="s">
        <v>281</v>
      </c>
      <c r="C69" s="40" t="s">
        <v>263</v>
      </c>
      <c r="D69" s="36" t="s">
        <v>282</v>
      </c>
      <c r="E69" s="36" t="s">
        <v>283</v>
      </c>
      <c r="F69" s="47" t="s">
        <v>56</v>
      </c>
      <c r="G69" s="35" t="s">
        <v>80</v>
      </c>
      <c r="H69" s="47">
        <v>2016</v>
      </c>
      <c r="I69" s="103"/>
      <c r="J69" s="107" t="str">
        <f t="shared" ca="1" si="3"/>
        <v>Riigi Tugiteenuste Keskus (RTK)</v>
      </c>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row>
    <row r="70" spans="1:38" x14ac:dyDescent="0.35">
      <c r="A70" s="64">
        <v>54</v>
      </c>
      <c r="B70" s="38" t="s">
        <v>284</v>
      </c>
      <c r="C70" s="40" t="s">
        <v>263</v>
      </c>
      <c r="D70" s="35" t="s">
        <v>285</v>
      </c>
      <c r="E70" s="35" t="s">
        <v>286</v>
      </c>
      <c r="F70" s="47" t="s">
        <v>56</v>
      </c>
      <c r="G70" s="35" t="s">
        <v>80</v>
      </c>
      <c r="H70" s="47">
        <v>2016</v>
      </c>
      <c r="I70" s="103"/>
      <c r="J70" s="107" t="str">
        <f t="shared" ca="1" si="3"/>
        <v>Riigi Tugiteenuste Keskus (RTK)</v>
      </c>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row>
    <row r="71" spans="1:38" x14ac:dyDescent="0.35">
      <c r="A71" s="64">
        <v>56</v>
      </c>
      <c r="B71" s="38" t="s">
        <v>287</v>
      </c>
      <c r="C71" s="40" t="s">
        <v>288</v>
      </c>
      <c r="D71" s="35" t="s">
        <v>289</v>
      </c>
      <c r="E71" s="35" t="s">
        <v>290</v>
      </c>
      <c r="F71" s="47" t="s">
        <v>56</v>
      </c>
      <c r="G71" s="35" t="s">
        <v>80</v>
      </c>
      <c r="H71" s="47">
        <v>2015</v>
      </c>
      <c r="I71" s="103">
        <v>2027</v>
      </c>
      <c r="J71" s="107" t="str">
        <f t="shared" ca="1" si="3"/>
        <v>KredEx</v>
      </c>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row>
    <row r="72" spans="1:38" x14ac:dyDescent="0.35">
      <c r="A72" s="64">
        <v>57</v>
      </c>
      <c r="B72" s="38" t="s">
        <v>291</v>
      </c>
      <c r="C72" s="40" t="s">
        <v>288</v>
      </c>
      <c r="D72" s="35" t="s">
        <v>292</v>
      </c>
      <c r="E72" s="35" t="s">
        <v>293</v>
      </c>
      <c r="F72" s="47" t="s">
        <v>56</v>
      </c>
      <c r="G72" s="35" t="s">
        <v>80</v>
      </c>
      <c r="H72" s="47">
        <v>2015</v>
      </c>
      <c r="I72" s="104">
        <v>2027</v>
      </c>
      <c r="J72" s="107" t="str">
        <f t="shared" ca="1" si="3"/>
        <v>KredEx</v>
      </c>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row>
    <row r="73" spans="1:38" ht="29" x14ac:dyDescent="0.35">
      <c r="A73" s="64">
        <v>58</v>
      </c>
      <c r="B73" s="38" t="s">
        <v>294</v>
      </c>
      <c r="C73" s="40" t="s">
        <v>294</v>
      </c>
      <c r="D73" s="35" t="s">
        <v>295</v>
      </c>
      <c r="E73" s="35" t="s">
        <v>296</v>
      </c>
      <c r="F73" s="47" t="s">
        <v>56</v>
      </c>
      <c r="G73" s="35" t="s">
        <v>80</v>
      </c>
      <c r="H73" s="47">
        <v>2007</v>
      </c>
      <c r="I73" s="104">
        <v>2024</v>
      </c>
      <c r="J73" s="107" t="str">
        <f t="shared" ca="1" si="3"/>
        <v>Keskkonnainvesteeringute Keskus</v>
      </c>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row>
    <row r="74" spans="1:38" x14ac:dyDescent="0.35">
      <c r="A74" s="64">
        <v>59</v>
      </c>
      <c r="B74" s="38" t="s">
        <v>297</v>
      </c>
      <c r="C74" s="40" t="s">
        <v>298</v>
      </c>
      <c r="D74" s="35" t="s">
        <v>299</v>
      </c>
      <c r="E74" s="35" t="s">
        <v>300</v>
      </c>
      <c r="F74" s="47" t="s">
        <v>59</v>
      </c>
      <c r="G74" s="35" t="s">
        <v>301</v>
      </c>
      <c r="H74" s="47">
        <v>2025</v>
      </c>
      <c r="I74" s="104"/>
      <c r="J74" s="107" t="str">
        <f t="shared" ca="1" si="3"/>
        <v>Majandus- ja Kommunikatsiooniministeerium (Vabariigi Valitsus)</v>
      </c>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row>
    <row r="75" spans="1:38" x14ac:dyDescent="0.35">
      <c r="A75" s="64">
        <v>60</v>
      </c>
      <c r="B75" s="38" t="s">
        <v>302</v>
      </c>
      <c r="C75" s="40" t="s">
        <v>298</v>
      </c>
      <c r="D75" s="35" t="s">
        <v>303</v>
      </c>
      <c r="E75" s="35" t="s">
        <v>304</v>
      </c>
      <c r="F75" s="47" t="s">
        <v>59</v>
      </c>
      <c r="G75" s="35" t="s">
        <v>301</v>
      </c>
      <c r="H75" s="47">
        <v>2025</v>
      </c>
      <c r="I75" s="104"/>
      <c r="J75" s="107" t="str">
        <f t="shared" ca="1" si="3"/>
        <v>Majandus- ja Kommunikatsiooniministeerium (Vabariigi Valitsus)</v>
      </c>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row>
    <row r="76" spans="1:38" x14ac:dyDescent="0.35">
      <c r="A76" s="64">
        <v>61</v>
      </c>
      <c r="B76" s="38" t="s">
        <v>305</v>
      </c>
      <c r="C76" s="40" t="s">
        <v>306</v>
      </c>
      <c r="D76" s="35" t="s">
        <v>307</v>
      </c>
      <c r="E76" s="35" t="s">
        <v>308</v>
      </c>
      <c r="F76" s="47" t="s">
        <v>59</v>
      </c>
      <c r="G76" s="35" t="s">
        <v>301</v>
      </c>
      <c r="H76" s="47">
        <v>2025</v>
      </c>
      <c r="I76" s="104"/>
      <c r="J76" s="107" t="str">
        <f t="shared" ca="1" si="3"/>
        <v>Majandus- ja Kommunikatsiooniministeerium (Vabariigi Valitsus)</v>
      </c>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row>
    <row r="77" spans="1:38" x14ac:dyDescent="0.35">
      <c r="A77" s="64">
        <v>62</v>
      </c>
      <c r="B77" s="38" t="s">
        <v>309</v>
      </c>
      <c r="C77" s="40" t="s">
        <v>306</v>
      </c>
      <c r="D77" s="35" t="s">
        <v>310</v>
      </c>
      <c r="E77" s="35" t="s">
        <v>311</v>
      </c>
      <c r="F77" s="47" t="s">
        <v>59</v>
      </c>
      <c r="G77" s="35" t="s">
        <v>301</v>
      </c>
      <c r="H77" s="47">
        <v>2025</v>
      </c>
      <c r="I77" s="104"/>
      <c r="J77" s="107" t="str">
        <f t="shared" ca="1" si="3"/>
        <v>Majandus- ja Kommunikatsiooniministeerium (Vabariigi Valitsus)</v>
      </c>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row>
    <row r="78" spans="1:38" ht="29" x14ac:dyDescent="0.35">
      <c r="A78" s="64">
        <v>63</v>
      </c>
      <c r="B78" s="38" t="s">
        <v>312</v>
      </c>
      <c r="C78" s="40" t="s">
        <v>75</v>
      </c>
      <c r="D78" s="35" t="s">
        <v>313</v>
      </c>
      <c r="E78" s="35" t="s">
        <v>314</v>
      </c>
      <c r="F78" s="47" t="s">
        <v>59</v>
      </c>
      <c r="G78" s="35" t="s">
        <v>301</v>
      </c>
      <c r="H78" s="47">
        <v>2025</v>
      </c>
      <c r="I78" s="104"/>
      <c r="J78" s="107" t="str">
        <f t="shared" ca="1" si="3"/>
        <v>Majandus- ja Kommunikatsiooniministeerium (Vabariigi Valitsus)</v>
      </c>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row>
    <row r="79" spans="1:38" x14ac:dyDescent="0.35">
      <c r="A79" s="64">
        <v>64</v>
      </c>
      <c r="B79" s="38" t="s">
        <v>315</v>
      </c>
      <c r="C79" s="40" t="s">
        <v>75</v>
      </c>
      <c r="D79" s="35" t="s">
        <v>316</v>
      </c>
      <c r="E79" s="35" t="s">
        <v>317</v>
      </c>
      <c r="F79" s="47" t="s">
        <v>62</v>
      </c>
      <c r="G79" s="110" t="s">
        <v>318</v>
      </c>
      <c r="H79" s="47">
        <v>2021</v>
      </c>
      <c r="I79" s="104">
        <v>2027</v>
      </c>
      <c r="J79" s="107" t="str">
        <f t="shared" ca="1" si="3"/>
        <v>Majandus- ja Kommunikatsiooniministeerium (Vabariigi Valitsus)</v>
      </c>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row>
    <row r="80" spans="1:38" ht="29" x14ac:dyDescent="0.35">
      <c r="A80" s="42">
        <v>108</v>
      </c>
      <c r="B80" s="38" t="s">
        <v>263</v>
      </c>
      <c r="C80" s="40" t="s">
        <v>263</v>
      </c>
      <c r="D80" s="35" t="s">
        <v>319</v>
      </c>
      <c r="E80" s="35" t="s">
        <v>320</v>
      </c>
      <c r="F80" s="40" t="s">
        <v>56</v>
      </c>
      <c r="G80" s="35" t="s">
        <v>80</v>
      </c>
      <c r="H80" s="60"/>
      <c r="I80" s="96"/>
      <c r="J80" s="107" t="str">
        <f t="shared" ca="1" si="3"/>
        <v>KredEx, Environmental Investment Centre (KIK), State Shared Service Centre (RTK), (companies)</v>
      </c>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row>
    <row r="81" spans="1:38" ht="26.25" customHeight="1" x14ac:dyDescent="0.6">
      <c r="A81" s="148" t="s">
        <v>321</v>
      </c>
      <c r="B81" s="149"/>
      <c r="C81" s="149"/>
      <c r="D81" s="149"/>
      <c r="E81" s="149"/>
      <c r="F81" s="149"/>
      <c r="G81" s="149"/>
      <c r="H81" s="149"/>
      <c r="I81" s="149"/>
      <c r="J81" s="150"/>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row>
    <row r="82" spans="1:38" ht="29" x14ac:dyDescent="0.35">
      <c r="A82" s="40">
        <v>65</v>
      </c>
      <c r="B82" s="38" t="s">
        <v>322</v>
      </c>
      <c r="C82" s="40" t="s">
        <v>322</v>
      </c>
      <c r="D82" s="35" t="s">
        <v>323</v>
      </c>
      <c r="E82" s="35" t="s">
        <v>324</v>
      </c>
      <c r="F82" s="48" t="s">
        <v>56</v>
      </c>
      <c r="G82" s="36" t="s">
        <v>325</v>
      </c>
      <c r="H82" s="48">
        <v>2015</v>
      </c>
      <c r="I82" s="102">
        <v>2023</v>
      </c>
      <c r="J82" s="107" t="str">
        <f t="shared" ca="1" si="3"/>
        <v>Põllumajanduse Registrite ja Informatsiooni Amet</v>
      </c>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row>
    <row r="83" spans="1:38" ht="29" x14ac:dyDescent="0.35">
      <c r="A83" s="40">
        <v>66</v>
      </c>
      <c r="B83" s="38" t="s">
        <v>326</v>
      </c>
      <c r="C83" s="40" t="s">
        <v>75</v>
      </c>
      <c r="D83" s="35" t="s">
        <v>327</v>
      </c>
      <c r="E83" s="35" t="s">
        <v>328</v>
      </c>
      <c r="F83" s="48" t="s">
        <v>56</v>
      </c>
      <c r="G83" s="35" t="s">
        <v>329</v>
      </c>
      <c r="H83" s="48">
        <v>2024</v>
      </c>
      <c r="I83" s="102">
        <v>2027</v>
      </c>
      <c r="J83" s="107" t="str">
        <f t="shared" ca="1" si="3"/>
        <v>Maaeluministeerium (Vabariigi Valitsus)</v>
      </c>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row>
    <row r="84" spans="1:38" ht="29" x14ac:dyDescent="0.35">
      <c r="A84" s="40">
        <v>67</v>
      </c>
      <c r="B84" s="38" t="s">
        <v>330</v>
      </c>
      <c r="C84" s="39" t="s">
        <v>75</v>
      </c>
      <c r="D84" s="35" t="s">
        <v>331</v>
      </c>
      <c r="E84" s="35" t="s">
        <v>332</v>
      </c>
      <c r="F84" s="48" t="s">
        <v>56</v>
      </c>
      <c r="G84" s="35" t="s">
        <v>329</v>
      </c>
      <c r="H84" s="48">
        <v>2023</v>
      </c>
      <c r="I84" s="102">
        <v>2027</v>
      </c>
      <c r="J84" s="107" t="str">
        <f t="shared" ca="1" si="3"/>
        <v>Maaeluministeerium (Vabariigi Valitsus)</v>
      </c>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row>
    <row r="85" spans="1:38" x14ac:dyDescent="0.35">
      <c r="A85" s="40">
        <v>68</v>
      </c>
      <c r="B85" s="38" t="s">
        <v>333</v>
      </c>
      <c r="C85" s="39" t="s">
        <v>333</v>
      </c>
      <c r="D85" s="35" t="s">
        <v>334</v>
      </c>
      <c r="E85" s="35" t="s">
        <v>335</v>
      </c>
      <c r="F85" s="48" t="s">
        <v>56</v>
      </c>
      <c r="G85" s="59" t="s">
        <v>336</v>
      </c>
      <c r="H85" s="40">
        <v>2015</v>
      </c>
      <c r="I85" s="64">
        <v>2023</v>
      </c>
      <c r="J85" s="107" t="str">
        <f t="shared" ca="1" si="3"/>
        <v>Põllumajanduse Registrite ja Informatsiooni Amet</v>
      </c>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row>
    <row r="86" spans="1:38" ht="29" x14ac:dyDescent="0.35">
      <c r="A86" s="40">
        <v>69</v>
      </c>
      <c r="B86" s="38" t="s">
        <v>337</v>
      </c>
      <c r="C86" s="39" t="s">
        <v>337</v>
      </c>
      <c r="D86" s="35" t="s">
        <v>338</v>
      </c>
      <c r="E86" s="35" t="s">
        <v>339</v>
      </c>
      <c r="F86" s="48" t="s">
        <v>56</v>
      </c>
      <c r="G86" s="59" t="s">
        <v>336</v>
      </c>
      <c r="H86" s="40">
        <v>2015</v>
      </c>
      <c r="I86" s="64">
        <v>2023</v>
      </c>
      <c r="J86" s="107" t="str">
        <f t="shared" ca="1" si="3"/>
        <v>Põllumajanduse Registrite ja Informatsiooni Amet</v>
      </c>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row>
    <row r="87" spans="1:38" x14ac:dyDescent="0.35">
      <c r="A87" s="40">
        <v>70</v>
      </c>
      <c r="B87" s="38" t="s">
        <v>340</v>
      </c>
      <c r="C87" s="39" t="s">
        <v>340</v>
      </c>
      <c r="D87" s="35" t="s">
        <v>341</v>
      </c>
      <c r="E87" s="35" t="s">
        <v>342</v>
      </c>
      <c r="F87" s="48" t="s">
        <v>56</v>
      </c>
      <c r="G87" s="59" t="s">
        <v>336</v>
      </c>
      <c r="H87" s="40">
        <v>2015</v>
      </c>
      <c r="I87" s="64">
        <v>2025</v>
      </c>
      <c r="J87" s="107" t="str">
        <f t="shared" ca="1" si="3"/>
        <v>Põllumajanduse Registrite ja Informatsiooni Amet</v>
      </c>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row>
    <row r="88" spans="1:38" ht="29" x14ac:dyDescent="0.35">
      <c r="A88" s="40">
        <v>71</v>
      </c>
      <c r="B88" s="38" t="s">
        <v>343</v>
      </c>
      <c r="C88" s="39" t="s">
        <v>343</v>
      </c>
      <c r="D88" s="36" t="s">
        <v>344</v>
      </c>
      <c r="E88" s="36" t="s">
        <v>345</v>
      </c>
      <c r="F88" s="48" t="s">
        <v>56</v>
      </c>
      <c r="G88" s="59" t="s">
        <v>336</v>
      </c>
      <c r="H88" s="40">
        <v>2015</v>
      </c>
      <c r="I88" s="64">
        <v>2023</v>
      </c>
      <c r="J88" s="107" t="str">
        <f t="shared" ca="1" si="3"/>
        <v>Põllumajanduse Registrite ja Informatsiooni Amet</v>
      </c>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row>
    <row r="89" spans="1:38" x14ac:dyDescent="0.35">
      <c r="A89" s="40">
        <v>72</v>
      </c>
      <c r="B89" s="38" t="s">
        <v>346</v>
      </c>
      <c r="C89" s="39" t="s">
        <v>346</v>
      </c>
      <c r="D89" s="35" t="s">
        <v>347</v>
      </c>
      <c r="E89" s="35" t="s">
        <v>348</v>
      </c>
      <c r="F89" s="40" t="s">
        <v>62</v>
      </c>
      <c r="G89" s="35" t="s">
        <v>98</v>
      </c>
      <c r="H89" s="40">
        <v>2020</v>
      </c>
      <c r="I89" s="64">
        <v>2030</v>
      </c>
      <c r="J89" s="107" t="str">
        <f t="shared" ca="1" si="3"/>
        <v>Maaeluministeerium (Vabariigi Valitsus)</v>
      </c>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row>
    <row r="90" spans="1:38" x14ac:dyDescent="0.35">
      <c r="A90" s="40">
        <v>73</v>
      </c>
      <c r="B90" s="38" t="s">
        <v>349</v>
      </c>
      <c r="C90" s="39" t="s">
        <v>349</v>
      </c>
      <c r="D90" s="35" t="s">
        <v>350</v>
      </c>
      <c r="E90" s="35" t="s">
        <v>351</v>
      </c>
      <c r="F90" s="40" t="s">
        <v>59</v>
      </c>
      <c r="G90" s="35" t="s">
        <v>98</v>
      </c>
      <c r="H90" s="40">
        <v>2023</v>
      </c>
      <c r="I90" s="64">
        <v>2033</v>
      </c>
      <c r="J90" s="107">
        <f t="shared" ca="1" si="3"/>
        <v>0</v>
      </c>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row>
    <row r="91" spans="1:38" x14ac:dyDescent="0.35">
      <c r="A91" s="40">
        <v>74</v>
      </c>
      <c r="B91" s="38" t="s">
        <v>352</v>
      </c>
      <c r="C91" s="39" t="s">
        <v>352</v>
      </c>
      <c r="D91" s="35" t="s">
        <v>353</v>
      </c>
      <c r="E91" s="35" t="s">
        <v>354</v>
      </c>
      <c r="F91" s="40" t="s">
        <v>62</v>
      </c>
      <c r="G91" s="35" t="s">
        <v>98</v>
      </c>
      <c r="H91" s="40">
        <v>2023</v>
      </c>
      <c r="I91" s="64">
        <v>2025</v>
      </c>
      <c r="J91" s="107" t="str">
        <f t="shared" ca="1" si="3"/>
        <v>Maaeluministeerium (Vabariigi Valitsus)</v>
      </c>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row>
    <row r="92" spans="1:38" x14ac:dyDescent="0.35">
      <c r="A92" s="40">
        <v>75</v>
      </c>
      <c r="B92" s="38" t="s">
        <v>355</v>
      </c>
      <c r="C92" s="39" t="s">
        <v>355</v>
      </c>
      <c r="D92" s="35" t="s">
        <v>356</v>
      </c>
      <c r="E92" s="35" t="s">
        <v>357</v>
      </c>
      <c r="F92" s="40" t="s">
        <v>62</v>
      </c>
      <c r="G92" s="59" t="s">
        <v>358</v>
      </c>
      <c r="H92" s="40">
        <v>2020</v>
      </c>
      <c r="I92" s="64">
        <v>2023</v>
      </c>
      <c r="J92" s="107" t="str">
        <f t="shared" ca="1" si="3"/>
        <v>Maaeluministeerium (Vabariigi Valitsus)</v>
      </c>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row>
    <row r="93" spans="1:38" ht="29" x14ac:dyDescent="0.35">
      <c r="A93" s="40">
        <v>76</v>
      </c>
      <c r="B93" s="38" t="s">
        <v>359</v>
      </c>
      <c r="C93" s="39" t="s">
        <v>75</v>
      </c>
      <c r="D93" s="35" t="s">
        <v>360</v>
      </c>
      <c r="E93" s="35" t="s">
        <v>361</v>
      </c>
      <c r="F93" s="48" t="s">
        <v>56</v>
      </c>
      <c r="G93" s="35" t="s">
        <v>329</v>
      </c>
      <c r="H93" s="40">
        <v>2023</v>
      </c>
      <c r="I93" s="64">
        <v>2027</v>
      </c>
      <c r="J93" s="107" t="str">
        <f t="shared" ca="1" si="3"/>
        <v>Maaeluministeerium (Vabariigi Valitsus)</v>
      </c>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row>
    <row r="94" spans="1:38" ht="29" x14ac:dyDescent="0.35">
      <c r="A94" s="40">
        <v>77</v>
      </c>
      <c r="B94" s="38" t="s">
        <v>362</v>
      </c>
      <c r="C94" s="40" t="s">
        <v>75</v>
      </c>
      <c r="D94" s="35" t="s">
        <v>363</v>
      </c>
      <c r="E94" s="35" t="s">
        <v>364</v>
      </c>
      <c r="F94" s="48" t="s">
        <v>56</v>
      </c>
      <c r="G94" s="35" t="s">
        <v>329</v>
      </c>
      <c r="H94" s="40">
        <v>2023</v>
      </c>
      <c r="I94" s="64">
        <v>2027</v>
      </c>
      <c r="J94" s="107" t="str">
        <f t="shared" ca="1" si="3"/>
        <v>Maaeluministeerium (Vabariigi Valitsus)</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row>
    <row r="95" spans="1:38" ht="29" x14ac:dyDescent="0.35">
      <c r="A95" s="40">
        <v>78</v>
      </c>
      <c r="B95" s="38" t="s">
        <v>365</v>
      </c>
      <c r="C95" s="40" t="s">
        <v>75</v>
      </c>
      <c r="D95" s="35" t="s">
        <v>366</v>
      </c>
      <c r="E95" s="35" t="s">
        <v>367</v>
      </c>
      <c r="F95" s="48" t="s">
        <v>56</v>
      </c>
      <c r="G95" s="35" t="s">
        <v>329</v>
      </c>
      <c r="H95" s="40">
        <v>2023</v>
      </c>
      <c r="I95" s="64">
        <v>2027</v>
      </c>
      <c r="J95" s="107" t="str">
        <f t="shared" ca="1" si="3"/>
        <v>Maaeluministeerium (Vabariigi Valitsus)</v>
      </c>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row>
    <row r="96" spans="1:38" ht="29" x14ac:dyDescent="0.35">
      <c r="A96" s="40">
        <v>79</v>
      </c>
      <c r="B96" s="38" t="s">
        <v>368</v>
      </c>
      <c r="C96" s="40" t="s">
        <v>326</v>
      </c>
      <c r="D96" s="35" t="s">
        <v>369</v>
      </c>
      <c r="E96" s="35" t="s">
        <v>370</v>
      </c>
      <c r="F96" s="48" t="s">
        <v>56</v>
      </c>
      <c r="G96" s="35" t="s">
        <v>329</v>
      </c>
      <c r="H96" s="40">
        <v>2023</v>
      </c>
      <c r="I96" s="64">
        <v>2027</v>
      </c>
      <c r="J96" s="107" t="str">
        <f t="shared" ca="1" si="3"/>
        <v xml:space="preserve">Maaeluministeerium (Vabariigi Valitsus) </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row>
    <row r="97" spans="1:38" ht="29" x14ac:dyDescent="0.35">
      <c r="A97" s="40">
        <v>80</v>
      </c>
      <c r="B97" s="38" t="s">
        <v>371</v>
      </c>
      <c r="C97" s="40" t="s">
        <v>75</v>
      </c>
      <c r="D97" s="35" t="s">
        <v>372</v>
      </c>
      <c r="E97" s="35" t="s">
        <v>373</v>
      </c>
      <c r="F97" s="48" t="s">
        <v>56</v>
      </c>
      <c r="G97" s="35" t="s">
        <v>329</v>
      </c>
      <c r="H97" s="40">
        <v>2024</v>
      </c>
      <c r="I97" s="64">
        <v>2027</v>
      </c>
      <c r="J97" s="107" t="str">
        <f t="shared" ca="1" si="3"/>
        <v>Maaeluministeerium (Vabariigi Valitsus)</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row>
    <row r="98" spans="1:38" ht="29" x14ac:dyDescent="0.35">
      <c r="A98" s="40">
        <v>81</v>
      </c>
      <c r="B98" s="38" t="s">
        <v>374</v>
      </c>
      <c r="C98" s="40" t="s">
        <v>75</v>
      </c>
      <c r="D98" s="35" t="s">
        <v>375</v>
      </c>
      <c r="E98" s="35" t="s">
        <v>376</v>
      </c>
      <c r="F98" s="48" t="s">
        <v>56</v>
      </c>
      <c r="G98" s="35" t="s">
        <v>329</v>
      </c>
      <c r="H98" s="40">
        <v>2023</v>
      </c>
      <c r="I98" s="64">
        <v>2027</v>
      </c>
      <c r="J98" s="107" t="str">
        <f t="shared" ca="1" si="3"/>
        <v>Maaeluministeerium (Vabariigi Valitsus)</v>
      </c>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row>
    <row r="99" spans="1:38" ht="29" x14ac:dyDescent="0.35">
      <c r="A99" s="40">
        <v>82</v>
      </c>
      <c r="B99" s="38" t="s">
        <v>377</v>
      </c>
      <c r="C99" s="40" t="s">
        <v>377</v>
      </c>
      <c r="D99" s="35" t="s">
        <v>378</v>
      </c>
      <c r="E99" s="35" t="s">
        <v>379</v>
      </c>
      <c r="F99" s="48" t="s">
        <v>56</v>
      </c>
      <c r="G99" s="35" t="s">
        <v>329</v>
      </c>
      <c r="H99" s="40">
        <v>2023</v>
      </c>
      <c r="I99" s="64">
        <v>2027</v>
      </c>
      <c r="J99" s="107" t="str">
        <f t="shared" ca="1" si="3"/>
        <v>Maaeluministeerium (Vabariigi Valitsus)</v>
      </c>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row>
    <row r="100" spans="1:38" ht="29" x14ac:dyDescent="0.35">
      <c r="A100" s="40">
        <v>83</v>
      </c>
      <c r="B100" s="38" t="s">
        <v>380</v>
      </c>
      <c r="C100" s="40" t="s">
        <v>380</v>
      </c>
      <c r="D100" s="35" t="s">
        <v>381</v>
      </c>
      <c r="E100" s="35" t="s">
        <v>382</v>
      </c>
      <c r="F100" s="48" t="s">
        <v>56</v>
      </c>
      <c r="G100" s="35" t="s">
        <v>329</v>
      </c>
      <c r="H100" s="40">
        <v>2023</v>
      </c>
      <c r="I100" s="64">
        <v>2027</v>
      </c>
      <c r="J100" s="107" t="str">
        <f t="shared" ref="J100" ca="1" si="4">IF(NOT(ISERROR(INDIRECT("'"&amp;$B100&amp;"'!$K$4")&lt;&gt;0)),INDIRECT("'"&amp;$B100&amp;"'!$B$18"),"")</f>
        <v>Maaeluministeerium (Vabariigi Valitsus)</v>
      </c>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row>
    <row r="101" spans="1:38" ht="29" x14ac:dyDescent="0.35">
      <c r="A101" s="40">
        <v>84</v>
      </c>
      <c r="B101" s="38" t="s">
        <v>383</v>
      </c>
      <c r="C101" s="40" t="s">
        <v>75</v>
      </c>
      <c r="D101" s="35" t="s">
        <v>384</v>
      </c>
      <c r="E101" s="35" t="s">
        <v>385</v>
      </c>
      <c r="F101" s="48" t="s">
        <v>56</v>
      </c>
      <c r="G101" s="35" t="s">
        <v>329</v>
      </c>
      <c r="H101" s="40">
        <v>2023</v>
      </c>
      <c r="I101" s="64">
        <v>2029</v>
      </c>
      <c r="J101" s="107" t="str">
        <f t="shared" ca="1" si="3"/>
        <v>Maaeluministeerium (Vabariigi Valitsus)</v>
      </c>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row>
    <row r="102" spans="1:38" ht="29" x14ac:dyDescent="0.35">
      <c r="A102" s="40">
        <v>85</v>
      </c>
      <c r="B102" s="38" t="s">
        <v>386</v>
      </c>
      <c r="C102" s="40" t="s">
        <v>75</v>
      </c>
      <c r="D102" s="35" t="s">
        <v>387</v>
      </c>
      <c r="E102" s="35" t="s">
        <v>388</v>
      </c>
      <c r="F102" s="48" t="s">
        <v>56</v>
      </c>
      <c r="G102" s="35" t="s">
        <v>329</v>
      </c>
      <c r="H102" s="40">
        <v>2023</v>
      </c>
      <c r="I102" s="64">
        <v>2029</v>
      </c>
      <c r="J102" s="107" t="str">
        <f t="shared" ref="J102:J121" ca="1" si="5">IF(NOT(ISERROR(INDIRECT("'"&amp;$B102&amp;"'!$K$4")&lt;&gt;0)),INDIRECT("'"&amp;$B102&amp;"'!$B$18"),"")</f>
        <v>Maaeluministeerium (Vabariigi Valitsus)</v>
      </c>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row>
    <row r="103" spans="1:38" x14ac:dyDescent="0.35">
      <c r="A103" s="40">
        <v>86</v>
      </c>
      <c r="B103" s="38" t="s">
        <v>389</v>
      </c>
      <c r="C103" s="40" t="s">
        <v>75</v>
      </c>
      <c r="D103" s="74" t="s">
        <v>390</v>
      </c>
      <c r="E103" s="74" t="s">
        <v>391</v>
      </c>
      <c r="F103" s="48" t="s">
        <v>62</v>
      </c>
      <c r="G103" s="35" t="s">
        <v>392</v>
      </c>
      <c r="H103" s="40">
        <v>2022</v>
      </c>
      <c r="I103" s="64">
        <v>2027</v>
      </c>
      <c r="J103" s="107" t="str">
        <f t="shared" ca="1" si="5"/>
        <v xml:space="preserve">Maaeluministeerium (Vabariigi Valitsus) </v>
      </c>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row>
    <row r="104" spans="1:38" ht="26.25" customHeight="1" x14ac:dyDescent="0.6">
      <c r="A104" s="154" t="s">
        <v>393</v>
      </c>
      <c r="B104" s="155"/>
      <c r="C104" s="155"/>
      <c r="D104" s="155"/>
      <c r="E104" s="155"/>
      <c r="F104" s="155"/>
      <c r="G104" s="155"/>
      <c r="H104" s="155"/>
      <c r="I104" s="155"/>
      <c r="J104" s="156"/>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row>
    <row r="105" spans="1:38" ht="58" x14ac:dyDescent="0.35">
      <c r="A105" s="49">
        <v>87</v>
      </c>
      <c r="B105" s="38" t="s">
        <v>394</v>
      </c>
      <c r="C105" s="49" t="s">
        <v>394</v>
      </c>
      <c r="D105" s="35" t="s">
        <v>395</v>
      </c>
      <c r="E105" s="61" t="s">
        <v>396</v>
      </c>
      <c r="F105" s="49" t="s">
        <v>56</v>
      </c>
      <c r="G105" s="109" t="s">
        <v>395</v>
      </c>
      <c r="H105" s="49">
        <v>2015</v>
      </c>
      <c r="I105" s="99">
        <v>2030</v>
      </c>
      <c r="J105" s="107" t="str">
        <f t="shared" ca="1" si="5"/>
        <v>Keskkonnaministeerium (Vabariigi Valitsus)</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row>
    <row r="106" spans="1:38" x14ac:dyDescent="0.35">
      <c r="A106" s="49">
        <v>88</v>
      </c>
      <c r="B106" s="38" t="s">
        <v>397</v>
      </c>
      <c r="C106" s="49"/>
      <c r="D106" s="35" t="s">
        <v>398</v>
      </c>
      <c r="E106" s="45" t="s">
        <v>399</v>
      </c>
      <c r="F106" s="62" t="s">
        <v>56</v>
      </c>
      <c r="G106" s="118" t="s">
        <v>400</v>
      </c>
      <c r="H106" s="62">
        <v>2013</v>
      </c>
      <c r="I106" s="101"/>
      <c r="J106" s="107" t="str">
        <f t="shared" ca="1" si="5"/>
        <v>Keskkonnaministeerium (Vabariigi Valitsus)</v>
      </c>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row>
    <row r="107" spans="1:38" ht="26" x14ac:dyDescent="0.6">
      <c r="A107" s="151" t="s">
        <v>401</v>
      </c>
      <c r="B107" s="152"/>
      <c r="C107" s="152"/>
      <c r="D107" s="152"/>
      <c r="E107" s="152"/>
      <c r="F107" s="152"/>
      <c r="G107" s="152"/>
      <c r="H107" s="152"/>
      <c r="I107" s="152"/>
      <c r="J107" s="15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row>
    <row r="108" spans="1:38" ht="43.5" x14ac:dyDescent="0.35">
      <c r="A108" s="49">
        <v>89</v>
      </c>
      <c r="B108" s="38" t="s">
        <v>402</v>
      </c>
      <c r="C108" s="49" t="s">
        <v>402</v>
      </c>
      <c r="D108" s="35" t="s">
        <v>403</v>
      </c>
      <c r="E108" s="120" t="s">
        <v>404</v>
      </c>
      <c r="F108" s="40" t="s">
        <v>56</v>
      </c>
      <c r="G108" s="108" t="s">
        <v>405</v>
      </c>
      <c r="H108" s="35">
        <v>2014</v>
      </c>
      <c r="I108" s="100">
        <v>2023</v>
      </c>
      <c r="J108" s="107" t="str">
        <f t="shared" ca="1" si="5"/>
        <v>Keskkonnaministeerium (Vabariigi Valitsus)</v>
      </c>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row>
    <row r="109" spans="1:38" ht="43.5" x14ac:dyDescent="0.35">
      <c r="A109" s="49">
        <v>90</v>
      </c>
      <c r="B109" s="38" t="s">
        <v>406</v>
      </c>
      <c r="C109" s="49" t="s">
        <v>406</v>
      </c>
      <c r="D109" s="35" t="s">
        <v>407</v>
      </c>
      <c r="E109" s="120" t="s">
        <v>408</v>
      </c>
      <c r="F109" s="40" t="s">
        <v>56</v>
      </c>
      <c r="G109" s="108" t="s">
        <v>405</v>
      </c>
      <c r="H109" s="35">
        <v>2014</v>
      </c>
      <c r="I109" s="100"/>
      <c r="J109" s="107" t="str">
        <f t="shared" ca="1" si="5"/>
        <v>Keskkonnaministeerium (Vabariigi Valitsus)</v>
      </c>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row>
    <row r="110" spans="1:38" ht="29" x14ac:dyDescent="0.35">
      <c r="A110" s="49">
        <v>91</v>
      </c>
      <c r="B110" s="38" t="s">
        <v>409</v>
      </c>
      <c r="C110" s="49" t="s">
        <v>409</v>
      </c>
      <c r="D110" s="35" t="s">
        <v>410</v>
      </c>
      <c r="E110" s="120" t="s">
        <v>411</v>
      </c>
      <c r="F110" s="40" t="s">
        <v>56</v>
      </c>
      <c r="G110" s="108" t="s">
        <v>405</v>
      </c>
      <c r="H110" s="35">
        <v>2014</v>
      </c>
      <c r="I110" s="100"/>
      <c r="J110" s="107" t="str">
        <f t="shared" ca="1" si="5"/>
        <v>Keskkonnaministeerium (Vabariigi Valitsus)</v>
      </c>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row>
    <row r="111" spans="1:38" x14ac:dyDescent="0.35">
      <c r="A111" s="49">
        <v>92</v>
      </c>
      <c r="B111" s="38" t="s">
        <v>412</v>
      </c>
      <c r="C111" s="49" t="s">
        <v>75</v>
      </c>
      <c r="D111" s="35" t="s">
        <v>413</v>
      </c>
      <c r="E111" s="119" t="s">
        <v>414</v>
      </c>
      <c r="F111" s="40" t="s">
        <v>56</v>
      </c>
      <c r="G111" s="108" t="s">
        <v>405</v>
      </c>
      <c r="H111" s="35">
        <v>2021</v>
      </c>
      <c r="I111" s="100">
        <v>2035</v>
      </c>
      <c r="J111" s="107" t="str">
        <f t="shared" ca="1" si="5"/>
        <v>Keskkonnaministeerium (Vabariigi Valitsus)</v>
      </c>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row>
    <row r="112" spans="1:38" ht="26" x14ac:dyDescent="0.6">
      <c r="A112" s="129" t="s">
        <v>415</v>
      </c>
      <c r="B112" s="130"/>
      <c r="C112" s="130"/>
      <c r="D112" s="130"/>
      <c r="E112" s="130"/>
      <c r="F112" s="130"/>
      <c r="G112" s="130"/>
      <c r="H112" s="130"/>
      <c r="I112" s="130"/>
      <c r="J112" s="131"/>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row>
    <row r="113" spans="1:38" ht="43.5" x14ac:dyDescent="0.35">
      <c r="A113" s="49">
        <v>93</v>
      </c>
      <c r="B113" s="38" t="s">
        <v>416</v>
      </c>
      <c r="C113" s="49" t="s">
        <v>416</v>
      </c>
      <c r="D113" s="35" t="s">
        <v>417</v>
      </c>
      <c r="E113" s="44" t="s">
        <v>418</v>
      </c>
      <c r="F113" s="49" t="s">
        <v>56</v>
      </c>
      <c r="G113" s="109" t="s">
        <v>419</v>
      </c>
      <c r="H113" s="49">
        <v>2012</v>
      </c>
      <c r="I113" s="98"/>
      <c r="J113" s="107" t="str">
        <f t="shared" ca="1" si="5"/>
        <v>Keskkonnaministeerium (Vabariigi Valitsus)</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row>
    <row r="114" spans="1:38" ht="29" x14ac:dyDescent="0.35">
      <c r="A114" s="49">
        <v>94</v>
      </c>
      <c r="B114" s="38" t="s">
        <v>420</v>
      </c>
      <c r="C114" s="49" t="s">
        <v>420</v>
      </c>
      <c r="D114" s="35" t="s">
        <v>421</v>
      </c>
      <c r="E114" s="45" t="s">
        <v>422</v>
      </c>
      <c r="F114" s="49" t="s">
        <v>56</v>
      </c>
      <c r="G114" s="109" t="s">
        <v>329</v>
      </c>
      <c r="H114" s="49">
        <v>2023</v>
      </c>
      <c r="I114" s="99">
        <v>2027</v>
      </c>
      <c r="J114" s="107" t="str">
        <f t="shared" ca="1" si="5"/>
        <v>Maaeluministeerium (Vabariigi Valitsus)</v>
      </c>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row>
    <row r="115" spans="1:38" ht="43.5" x14ac:dyDescent="0.35">
      <c r="A115" s="49">
        <v>95</v>
      </c>
      <c r="B115" s="38" t="s">
        <v>423</v>
      </c>
      <c r="C115" s="49" t="s">
        <v>75</v>
      </c>
      <c r="D115" s="35" t="s">
        <v>424</v>
      </c>
      <c r="E115" s="44" t="s">
        <v>425</v>
      </c>
      <c r="F115" s="49" t="s">
        <v>56</v>
      </c>
      <c r="G115" s="109" t="s">
        <v>419</v>
      </c>
      <c r="H115" s="49">
        <v>2012</v>
      </c>
      <c r="I115" s="99"/>
      <c r="J115" s="107" t="str">
        <f t="shared" ca="1" si="5"/>
        <v>Keskkonnaministeerium (Vabariigi Valitsus)</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row>
    <row r="116" spans="1:38" ht="29" x14ac:dyDescent="0.35">
      <c r="A116" s="49">
        <v>96</v>
      </c>
      <c r="B116" s="38" t="s">
        <v>426</v>
      </c>
      <c r="C116" s="49" t="s">
        <v>75</v>
      </c>
      <c r="D116" s="35" t="s">
        <v>427</v>
      </c>
      <c r="E116" s="45" t="s">
        <v>428</v>
      </c>
      <c r="F116" s="49" t="s">
        <v>56</v>
      </c>
      <c r="G116" s="109" t="s">
        <v>419</v>
      </c>
      <c r="H116" s="49">
        <v>2022</v>
      </c>
      <c r="I116" s="99"/>
      <c r="J116" s="107" t="str">
        <f t="shared" ca="1" si="5"/>
        <v>Keskkonnaministeerium (Vabariigi Valitsus)</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row>
    <row r="117" spans="1:38" ht="29" x14ac:dyDescent="0.35">
      <c r="A117" s="49">
        <v>97</v>
      </c>
      <c r="B117" s="38" t="s">
        <v>429</v>
      </c>
      <c r="C117" s="49" t="s">
        <v>75</v>
      </c>
      <c r="D117" s="35" t="s">
        <v>430</v>
      </c>
      <c r="E117" s="44" t="s">
        <v>431</v>
      </c>
      <c r="F117" s="49" t="s">
        <v>56</v>
      </c>
      <c r="G117" s="109" t="s">
        <v>419</v>
      </c>
      <c r="H117" s="49">
        <v>2020</v>
      </c>
      <c r="I117" s="99"/>
      <c r="J117" s="107" t="str">
        <f t="shared" ca="1" si="5"/>
        <v>Keskkonnaministeerium (Vabariigi Valitsus)</v>
      </c>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row>
    <row r="118" spans="1:38" ht="29" x14ac:dyDescent="0.35">
      <c r="A118" s="49">
        <v>98</v>
      </c>
      <c r="B118" s="38" t="s">
        <v>432</v>
      </c>
      <c r="C118" s="49" t="s">
        <v>75</v>
      </c>
      <c r="D118" s="35" t="s">
        <v>433</v>
      </c>
      <c r="E118" s="45" t="s">
        <v>434</v>
      </c>
      <c r="F118" s="49" t="s">
        <v>56</v>
      </c>
      <c r="G118" s="109" t="s">
        <v>329</v>
      </c>
      <c r="H118" s="49">
        <v>2023</v>
      </c>
      <c r="I118" s="99">
        <v>2027</v>
      </c>
      <c r="J118" s="107" t="str">
        <f t="shared" ca="1" si="5"/>
        <v>Maaeluministeerium (Vabariigi Valitsus)</v>
      </c>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row>
    <row r="119" spans="1:38" ht="29" x14ac:dyDescent="0.35">
      <c r="A119" s="121">
        <v>99</v>
      </c>
      <c r="B119" s="53" t="s">
        <v>435</v>
      </c>
      <c r="C119" s="121" t="s">
        <v>75</v>
      </c>
      <c r="D119" s="122" t="s">
        <v>436</v>
      </c>
      <c r="E119" s="123" t="s">
        <v>437</v>
      </c>
      <c r="F119" s="121" t="s">
        <v>56</v>
      </c>
      <c r="G119" s="124" t="s">
        <v>419</v>
      </c>
      <c r="H119" s="121">
        <v>2009</v>
      </c>
      <c r="I119" s="125"/>
      <c r="J119" s="126" t="str">
        <f t="shared" ca="1" si="5"/>
        <v>Keskkonnaministeerium (Vabariigi Valitsus)</v>
      </c>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row>
    <row r="120" spans="1:38" ht="58" x14ac:dyDescent="0.35">
      <c r="A120" s="49">
        <v>100</v>
      </c>
      <c r="B120" s="38" t="s">
        <v>438</v>
      </c>
      <c r="C120" s="49" t="s">
        <v>75</v>
      </c>
      <c r="D120" s="35" t="s">
        <v>439</v>
      </c>
      <c r="E120" s="35" t="s">
        <v>440</v>
      </c>
      <c r="F120" s="49" t="s">
        <v>56</v>
      </c>
      <c r="G120" s="109" t="s">
        <v>441</v>
      </c>
      <c r="H120" s="49">
        <v>2021</v>
      </c>
      <c r="I120" s="35"/>
      <c r="J120" s="107" t="str">
        <f t="shared" ca="1" si="5"/>
        <v>Keskkonnaministeerium (Vabariigi Valitsus)</v>
      </c>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row>
    <row r="121" spans="1:38" x14ac:dyDescent="0.35">
      <c r="A121" s="49"/>
      <c r="B121" s="38" t="s">
        <v>442</v>
      </c>
      <c r="C121" s="49" t="s">
        <v>443</v>
      </c>
      <c r="D121" s="35" t="s">
        <v>444</v>
      </c>
      <c r="E121" s="74" t="s">
        <v>445</v>
      </c>
      <c r="F121" s="49" t="s">
        <v>62</v>
      </c>
      <c r="G121" s="74" t="s">
        <v>446</v>
      </c>
      <c r="H121" s="49">
        <v>2025</v>
      </c>
      <c r="I121" s="35"/>
      <c r="J121" s="107" t="str">
        <f t="shared" ca="1" si="5"/>
        <v>Keskkonnaministeerium (Vabariigi Valitsus)</v>
      </c>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row>
    <row r="122" spans="1:38" ht="26.25" customHeight="1" x14ac:dyDescent="0.6">
      <c r="A122" s="132"/>
      <c r="B122" s="133"/>
      <c r="C122" s="133"/>
      <c r="D122" s="133"/>
      <c r="E122" s="133"/>
      <c r="F122" s="133"/>
      <c r="G122" s="133"/>
      <c r="H122" s="133"/>
      <c r="I122" s="133"/>
      <c r="J122" s="134"/>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row>
    <row r="123" spans="1:38" x14ac:dyDescent="0.35">
      <c r="A123" s="40">
        <v>123</v>
      </c>
      <c r="B123" s="38" t="s">
        <v>447</v>
      </c>
      <c r="C123" s="40" t="s">
        <v>447</v>
      </c>
      <c r="D123" s="59" t="s">
        <v>448</v>
      </c>
      <c r="E123" s="63" t="s">
        <v>449</v>
      </c>
      <c r="F123" s="40" t="s">
        <v>62</v>
      </c>
      <c r="G123" s="59" t="s">
        <v>450</v>
      </c>
      <c r="H123" s="60">
        <v>2022</v>
      </c>
      <c r="I123" s="96">
        <v>2026</v>
      </c>
      <c r="J123" s="107"/>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row>
    <row r="124" spans="1:38" x14ac:dyDescent="0.35">
      <c r="A124" s="94"/>
      <c r="B124" s="94"/>
      <c r="C124" s="94"/>
      <c r="D124" s="68"/>
      <c r="E124" s="68"/>
      <c r="F124" s="94"/>
      <c r="G124" s="68"/>
      <c r="H124" s="95"/>
      <c r="I124" s="97"/>
      <c r="J124" s="68"/>
    </row>
  </sheetData>
  <mergeCells count="10">
    <mergeCell ref="A112:J112"/>
    <mergeCell ref="A122:J122"/>
    <mergeCell ref="A2:A3"/>
    <mergeCell ref="A4:J4"/>
    <mergeCell ref="B2:J3"/>
    <mergeCell ref="A62:J62"/>
    <mergeCell ref="A37:J37"/>
    <mergeCell ref="A81:J81"/>
    <mergeCell ref="A107:J107"/>
    <mergeCell ref="A104:J104"/>
  </mergeCells>
  <hyperlinks>
    <hyperlink ref="B5" location="'EN1'!A1" display="EN1" xr:uid="{D3FDD5C3-AC90-4684-B2E4-B3E7A7DD124C}"/>
    <hyperlink ref="B6" location="'EN2'!A1" display="EN2" xr:uid="{E49CC388-5EF9-48EC-B25E-41F50E8D489A}"/>
    <hyperlink ref="B7" location="EN3a!A1" display="EN3a" xr:uid="{EC5E5A24-CE3E-4F3C-8278-91CA1B42B4B5}"/>
    <hyperlink ref="B8" location="EN3b!A1" display="EN3b" xr:uid="{FF5AD76E-DB22-4954-A027-0E0A0A5BD6B6}"/>
    <hyperlink ref="B9" location="EN3c!A1" display="EN3c" xr:uid="{682C5346-5885-4763-8717-E61E30878AAE}"/>
    <hyperlink ref="B13" location="'EN5'!A1" display="EN5" xr:uid="{7303FD54-AE49-449D-82B7-907114BCE027}"/>
    <hyperlink ref="B14" location="'EN6'!A1" display="EN6" xr:uid="{8E3A4716-9FAC-4D3B-BDF1-6C7F6C2D3CA0}"/>
    <hyperlink ref="B30" location="'EN7'!A1" display="EN7" xr:uid="{705AB77F-E411-4ABF-928F-D32C9F0274A3}"/>
    <hyperlink ref="B17" location="'EN16'!A1" display="EN16" xr:uid="{7197B8E4-1A83-4215-982F-6845A83A8737}"/>
    <hyperlink ref="B18" location="'EN17'!A1" display="EN17" xr:uid="{9E044C48-F334-4B7C-9D89-DECDA3325382}"/>
    <hyperlink ref="B38" location="'TR1'!A1" display="TR1" xr:uid="{04D2106E-45E3-438F-9457-549E38342490}"/>
    <hyperlink ref="B48" location="'TR9'!A1" display="TR9" xr:uid="{89092EBB-DCD2-4E7C-BCE2-B9F827431D1A}"/>
    <hyperlink ref="B10" location="EN4a!A1" display="EN4a" xr:uid="{23B02584-FB4C-41F4-9EFF-16AA901099C5}"/>
    <hyperlink ref="B11" location="EN4b!A1" display="EN4b" xr:uid="{B5920897-1CCE-4082-9F49-04EDBE16E589}"/>
    <hyperlink ref="B12" location="'EN4c'!A1" display="EN4c" xr:uid="{C1E35729-17C8-4263-B69D-F5661650160D}"/>
    <hyperlink ref="B15" location="'EN14'!A1" display="EN14" xr:uid="{1D54B492-B5AD-4DB5-9053-F51349FC76B4}"/>
    <hyperlink ref="B16" location="'EN15'!A1" display="EN15" xr:uid="{B4527155-BC9E-45D4-A4B6-104AEFF70A09}"/>
    <hyperlink ref="B19" location="'EN18'!A1" display="EN18" xr:uid="{81B7D3CB-80FE-4F0D-AF7A-BAD9CD86DED3}"/>
    <hyperlink ref="B20" location="'EN19'!A1" display="EN19" xr:uid="{BA97DA9C-CF11-4B85-82B0-88E19DB449D2}"/>
    <hyperlink ref="B21" location="'EN20'!A1" display="EN20" xr:uid="{2B685BC8-8964-4AE3-9C45-753148CDB89A}"/>
    <hyperlink ref="B22" location="'EN21'!A1" display="EN21" xr:uid="{9D8A88E5-0273-4122-BA05-E100E18D0175}"/>
    <hyperlink ref="B23" location="'EN22'!A1" display="EN22" xr:uid="{38728D9D-05D7-4026-8B3A-E45E84744B6E}"/>
    <hyperlink ref="B24" location="'EN23'!A1" display="EN23" xr:uid="{41C4115B-6D61-444D-83E3-42895897190E}"/>
    <hyperlink ref="B25" location="'EN24'!A1" display="EN24" xr:uid="{03F1C32E-1946-44D6-8D5B-5CFE657F2F63}"/>
    <hyperlink ref="B26" location="'EN12'!A1" display="EN12" xr:uid="{A5B4D9C0-3CFD-433E-ACA0-E623334D5ACF}"/>
    <hyperlink ref="B28:B29" location="'EN12'!A1" display="EN12" xr:uid="{90001ACD-2F12-4E4B-A5B9-8059DF51A5F2}"/>
    <hyperlink ref="B28" location="'EN3'!A1" display="EN3" xr:uid="{8EFB92FA-91E9-4FE8-AFB5-3595D55112BE}"/>
    <hyperlink ref="B29" location="'EN4'!A1" display="EN4" xr:uid="{279F4566-D678-459A-88FA-FDB6B0CE4C9E}"/>
    <hyperlink ref="B39:B40" location="'TR1'!A1" display="TR1" xr:uid="{6AD1E6FB-01CB-477F-925B-6797AC9B6327}"/>
    <hyperlink ref="B39" location="'TR2a'!A1" display="TR2a" xr:uid="{E053968C-E465-4E72-8A88-B4E7305F3ABE}"/>
    <hyperlink ref="B40" location="'TR2b'!A1" display="TR2b" xr:uid="{3C1DED28-DFB3-484E-B014-DC8501EFD73B}"/>
    <hyperlink ref="B41:B47" location="'TR1'!A1" display="TR1" xr:uid="{7B1FDA97-C814-4E61-8E82-DD0100D19D38}"/>
    <hyperlink ref="B41" location="'TR3'!A1" display="TR3" xr:uid="{3C555429-16D7-4275-827D-CDF140AD7CC9}"/>
    <hyperlink ref="C41" location="'TR1'!A1" display="TR1" xr:uid="{5A1938BD-FDC7-4B71-9DCC-AC56FF50F886}"/>
    <hyperlink ref="B42" location="'TR4a'!A1" display="TR4a" xr:uid="{445ABD36-953E-4BF5-A2D3-12260543FAC8}"/>
    <hyperlink ref="B43" location="'TR4b'!A1" display="TR4b" xr:uid="{537356EE-A11C-465D-9311-FD63436E660C}"/>
    <hyperlink ref="B44" location="'TR5'!A1" display="TR5" xr:uid="{EBDC216C-C66F-4FB7-AE88-1AC93B8471AD}"/>
    <hyperlink ref="B45" location="'TR6'!A1" display="TR6" xr:uid="{345F5223-74C3-4D88-B711-9056E014C9A5}"/>
    <hyperlink ref="B46" location="'TR7'!A1" display="TR7" xr:uid="{C875D9D4-B807-498D-B31A-9A2348AC2F35}"/>
    <hyperlink ref="B47" location="'TR8'!A1" display="TR8" xr:uid="{9A91F672-0C1D-47F9-A11A-97B910BA470F}"/>
    <hyperlink ref="C45:C47" location="'TR1'!A1" display="TR1" xr:uid="{C9E63642-328B-4C70-9269-CB3836D0B43B}"/>
    <hyperlink ref="C48" location="'TR9'!A1" display="TR9" xr:uid="{F905EDE6-0FA5-4B73-BEE8-54FDE7C3FC52}"/>
    <hyperlink ref="B49" location="'TR11'!A1" display="TR11" xr:uid="{D55E11B5-E217-42C1-9E71-1CC9AA0ED6C8}"/>
    <hyperlink ref="B50" location="'TR12'!A1" display="TR12" xr:uid="{0D0724F0-1C6D-4345-BB80-13D200A166C8}"/>
    <hyperlink ref="B51" location="'TR13'!A1" display="TR13" xr:uid="{E44BC99F-240D-4E3E-BE49-AE755B9DFE61}"/>
    <hyperlink ref="B52" location="'TR14'!A1" display="TR14" xr:uid="{454F958E-AD6B-4D57-8BAD-D789052339CD}"/>
    <hyperlink ref="B54" location="'TR16a'!A1" display="TR16a" xr:uid="{642A42A9-ADD4-4677-AA3C-630D1C699A03}"/>
    <hyperlink ref="B55" location="'TR16b'!A1" display="TR16b" xr:uid="{D64A970E-156F-4EDE-85C7-D4534016482B}"/>
    <hyperlink ref="B56" location="'TR17'!A1" display="TR17" xr:uid="{FAD31F6B-38BE-454C-A3D1-323F052E415D}"/>
    <hyperlink ref="B57" location="'TR18'!A1" display="TR18" xr:uid="{2AF8F8D3-CE78-4FCB-948C-AF54A0A0D468}"/>
    <hyperlink ref="B58" location="'TR19'!A1" display="TR19" xr:uid="{538169F8-B64D-4C49-88D5-9B6587584AC3}"/>
    <hyperlink ref="B59" location="'TR20'!A1" display="TR20" xr:uid="{78E5DE62-7B10-49F3-BA8D-A8C0C6ADD7C3}"/>
    <hyperlink ref="B61" location="'TR4'!A1" display="TR4" xr:uid="{08FA2365-121A-41A1-A752-6478792DBCC8}"/>
    <hyperlink ref="B63" location="'HF1a'!A1" display="HF1a" xr:uid="{6BD5E6CA-31C7-4F5C-A2B2-0838FECC04CC}"/>
    <hyperlink ref="B64:B66" location="'HF1b'!A1" display="HF1b" xr:uid="{F685CD58-5D61-4101-99F7-1D297B3754D6}"/>
    <hyperlink ref="B65" location="'HF1c'!A1" display="HF1c" xr:uid="{B500149C-6B92-434C-B93E-DAD7BE69C7FA}"/>
    <hyperlink ref="B66" location="'HF1d'!A1" display="HF1d" xr:uid="{E001A965-FE7B-427E-9250-F5EA6DCA658A}"/>
    <hyperlink ref="B67" location="'HF1e'!A1" display="HF1e" xr:uid="{851B2A3A-ED8E-4320-B280-AF718EF122F0}"/>
    <hyperlink ref="B68" location="'HF1f'!A1" display="HF1f" xr:uid="{CD8F8F8F-75DD-4580-BAAF-D1FBD7CAA084}"/>
    <hyperlink ref="B69" location="'HF1g'!A1" display="HF1g" xr:uid="{F08E167F-935C-449D-9E81-E5A354A9C695}"/>
    <hyperlink ref="B70" location="'HF1h'!A1" display="HF1h" xr:uid="{894997A2-861E-4842-83D5-3A000E4F559A}"/>
    <hyperlink ref="B71" location="'HF2a'!A1" display="HF2a" xr:uid="{95CC9FC4-C480-4DD5-8709-53D90C6C58EA}"/>
    <hyperlink ref="B72" location="'HF2b'!A1" display="HF2b" xr:uid="{65B84E15-51AF-4DF0-91BC-0DD4714BDD55}"/>
    <hyperlink ref="B73" location="'HF4'!A1" display="HF4" xr:uid="{6D1466DD-B6A6-4E3F-A901-7A2960768DB4}"/>
    <hyperlink ref="B74" location="'HF5a'!A1" display="HF5a" xr:uid="{E9F03E43-9B85-42FF-98B9-C5AB40BF754A}"/>
    <hyperlink ref="B75" location="'HF5b'!A1" display="HF5b" xr:uid="{07B2D706-B8CC-4D79-987B-F5777351C9F7}"/>
    <hyperlink ref="B76" location="'HF6a'!A1" display="HF6a" xr:uid="{92BBE073-2B0E-4D4B-824F-B8BB4F4F9E18}"/>
    <hyperlink ref="B79" location="HF7!A1" display="HF7" xr:uid="{2ABA1B43-B4F2-4EDC-AECB-4AE73D4CF77A}"/>
    <hyperlink ref="B82" location="'PM8'!A1" display="PM8" xr:uid="{5DC1933B-171C-4E23-ABD9-29D5521B35A0}"/>
    <hyperlink ref="B85" location="'PM1'!A1" display="PM1" xr:uid="{FC54E87C-F3CB-4F7C-AB95-FBBE7A2274BB}"/>
    <hyperlink ref="B87" location="'PM4'!A1" display="PM4" xr:uid="{93106C16-8D7C-47CD-B6CD-23B432449E5E}"/>
    <hyperlink ref="B86" location="'PM2'!A1" display="PM2" xr:uid="{E0C2CFE3-DBC1-415D-80A4-300E4506413B}"/>
    <hyperlink ref="B88" location="'PM5'!A1" display="PM5" xr:uid="{CB3AD2C8-5E0F-4A52-9FB2-0D91B856AC4A}"/>
    <hyperlink ref="B89" location="'PM17'!A1" display="PM17" xr:uid="{18F4DA50-283C-4BE5-B166-1151922D9490}"/>
    <hyperlink ref="B90" location="'PM20'!A1" display="PM20" xr:uid="{94458FFB-AD5F-4DA9-909C-78E734F9FB56}"/>
    <hyperlink ref="B91" location="'PM21'!A1" display="PM21" xr:uid="{2716D2AA-2DF8-4540-9A43-FB512404461E}"/>
    <hyperlink ref="B92" location="'PM22'!A1" display="PM22" xr:uid="{60F08C44-24BF-4122-8041-14EBF9D5C541}"/>
    <hyperlink ref="B102" location="'PM23'!A1" display="PM23" xr:uid="{C300D28A-AAA0-4EF3-9E18-020301D96FED}"/>
    <hyperlink ref="B105" location="'TÖ1'!A1" display="TÖ1" xr:uid="{915D932B-58FB-4B14-8BC5-E61BB634F084}"/>
    <hyperlink ref="B106" location="'TÖ2'!A1" display="TÖ2" xr:uid="{F8CBCEFB-97C0-48A2-B760-20A9F9D20D87}"/>
    <hyperlink ref="B108" location="'JM1'!A1" display="JM1" xr:uid="{3FC9EBFB-9E93-4538-B5F1-1F5E80AE334A}"/>
    <hyperlink ref="B109:B110" location="'JM1'!A1" display="JM1" xr:uid="{A393BDD3-14D0-4B89-BFBA-46D88356BEAC}"/>
    <hyperlink ref="B109" location="'JM3'!A1" display="JM3" xr:uid="{FEE4759F-354C-441E-9B39-03235A9F11DB}"/>
    <hyperlink ref="B110" location="'JM4'!A1" display="JM4" xr:uid="{7741BA02-730F-4D77-B453-5DBF128EAC30}"/>
    <hyperlink ref="B113" location="'MM4'!A1" display="MM4" xr:uid="{B24FA69A-B5E4-4C69-9117-5F940CC4BFBC}"/>
    <hyperlink ref="B80" location="'HF1'!A1" display="HF1" xr:uid="{C36AB343-1C9D-4E91-8F01-76A5B59A05DB}"/>
    <hyperlink ref="B77" location="'HF6b'!A1" display="HF6b" xr:uid="{41B24B72-C204-4508-B6D0-DADD83725F83}"/>
    <hyperlink ref="B78" location="'HF3'!A1" display="HF3" xr:uid="{E504C7A5-1462-4ECF-90EA-4506E9614B9E}"/>
    <hyperlink ref="B83" location="'PM3'!A1" display="PM3" xr:uid="{AB04C24F-D317-457B-9D53-1141EB4986F6}"/>
    <hyperlink ref="B84" location="'PM6'!A1" display="PM6" xr:uid="{63594CC1-0E7E-4E85-B5B2-2807D62BFEE0}"/>
    <hyperlink ref="B93" location="'PM7'!A1" display="PM7" xr:uid="{D871A0EC-3579-4F6C-A41A-D98D259584BD}"/>
    <hyperlink ref="B94" location="'PM12'!A1" display="PM12" xr:uid="{A861EADC-4C52-498C-AC88-E19432F6C2AF}"/>
    <hyperlink ref="B95" location="'PM13'!A1" display="PM13" xr:uid="{8A51F79A-0A25-4EC4-9317-45BE875387D8}"/>
    <hyperlink ref="B96" location="'PM10'!A1" display="PM10" xr:uid="{54127B36-5C47-4990-9FD6-47816B24722E}"/>
    <hyperlink ref="B97:B98" location="'PM10'!A1" display="PM10" xr:uid="{F55CE2FA-C6A6-498D-9072-C3B3FD00AEC3}"/>
    <hyperlink ref="B97" location="'PM14'!A1" display="PM14" xr:uid="{997F37E1-71C7-4B12-9D02-BA5B6D24A921}"/>
    <hyperlink ref="B99:B100" location="'PM10'!A1" display="PM10" xr:uid="{62EF84DF-43CD-4026-A41D-5AF0996AF102}"/>
    <hyperlink ref="B99" location="'PM9'!A1" display="PM9" xr:uid="{1D9AC314-1EBF-41FB-A84D-62CC7E08FC31}"/>
    <hyperlink ref="B98" location="'PM16'!A1" display="PM16" xr:uid="{7045C05B-F1D8-48F7-98BB-A4A64AB5C274}"/>
    <hyperlink ref="B100" location="'PM15'!A1" display="PM15" xr:uid="{224F0C3A-FC12-4F67-AD4F-0EBC4044C214}"/>
    <hyperlink ref="B101" location="'PM19'!A1" display="PM19" xr:uid="{7E9B3912-0A8A-424A-A85E-05B2FE379ED7}"/>
    <hyperlink ref="B103" location="'PM11'!A1" display="PM11" xr:uid="{34FCEEFA-AD18-4422-B1C8-F022E1373BD9}"/>
    <hyperlink ref="B111" location="'JM2'!A1" display="JM2" xr:uid="{CE72870A-B9D1-46EA-9249-ED02C05E5089}"/>
    <hyperlink ref="B114:B116" location="'MM4'!A1" display="MM4" xr:uid="{1B3D6BDC-8001-427C-B5BF-BC87CD9A4A55}"/>
    <hyperlink ref="B114" location="'MM5'!A1" display="MM5" xr:uid="{C4287CA9-4584-4BFA-91AC-130CEED989D7}"/>
    <hyperlink ref="B115" location="'MM2'!A1" display="MM2" xr:uid="{06D02E1A-EA01-469D-AA37-FB96C800F3A8}"/>
    <hyperlink ref="B116" location="'MM1'!A1" display="MM1" xr:uid="{BE8561D0-D17B-4C24-811A-F6736F059275}"/>
    <hyperlink ref="B117:B120" location="'MM4'!A1" display="MM4" xr:uid="{2F5EBF34-DCB2-45F2-90EE-87D8FF209B48}"/>
    <hyperlink ref="B117" location="'MM3'!A1" display="MM3" xr:uid="{0C4F8709-D703-4538-9E7D-AEB9AB8EC42F}"/>
    <hyperlink ref="B118" location="'MM6'!A1" display="MM6" xr:uid="{CB4DE00C-8B1E-4AAD-991D-68F7AB563A83}"/>
    <hyperlink ref="B119" location="'MM7'!A1" display="MM7" xr:uid="{05A64926-B2A7-4889-9A6D-3192FB38C94E}"/>
    <hyperlink ref="B120" location="'MM8'!A1" display="MM8" xr:uid="{F800D101-7C1B-4D23-8A0E-461370843938}"/>
    <hyperlink ref="B123" location="'IP1'!A1" display="IP1" xr:uid="{FBBF2748-C159-4DAD-B4A0-B78909F2E39E}"/>
    <hyperlink ref="B33:B36" location="'EN7'!A1" display="EN7" xr:uid="{5BB73AB1-A33A-4BF7-80EA-4C9C770155D4}"/>
    <hyperlink ref="B33" location="'EN8'!A1" display="EN8" xr:uid="{2B6CF100-4F22-4000-89B8-25C2C8281226}"/>
    <hyperlink ref="B34" location="'EN9'!A1" display="EN9" xr:uid="{EB97FCD0-4BF6-48D1-AE93-F106C03803C7}"/>
    <hyperlink ref="B35" location="'EN11'!A1" display="EN11" xr:uid="{C7AA9182-019E-4CBD-A045-53CF5EA1EBEE}"/>
    <hyperlink ref="B36" location="'EN13'!A1" display="EN13" xr:uid="{23E7BA16-404B-4A79-93B0-795FA975D99A}"/>
    <hyperlink ref="B32" location="'EN10'!A1" display="EN10" xr:uid="{B1FE8831-55B9-452B-BA22-94002B6C43E4}"/>
    <hyperlink ref="B31" location="'EN25'!A1" display="EN25" xr:uid="{9B0CC6B0-C6A0-447E-B2C3-9EDB9484DCBA}"/>
    <hyperlink ref="B53" location="'TR15'!A1" display="TR15" xr:uid="{9FD456D8-6C14-4E6D-992C-D8EA6767BA3F}"/>
    <hyperlink ref="B27" location="'PM18'!A1" display="PM18" xr:uid="{152E23B8-F351-4318-A607-B46E4493EC6E}"/>
    <hyperlink ref="B60" location="'TR10'!A1" display="TR10" xr:uid="{6B57AB70-6A4D-4600-9B45-279FAD255021}"/>
    <hyperlink ref="G108" r:id="rId1" xr:uid="{0F97861D-5FF1-45B1-957F-0DAD2D9E9859}"/>
    <hyperlink ref="G109:G111" r:id="rId2" display="Riigi jäätmekava 2014-2020" xr:uid="{B28D54B2-9B33-4C55-8F89-EA8586A2CC13}"/>
    <hyperlink ref="B121" location="'MM9'!A1" display="MM9" xr:uid="{C08CDF5F-5384-4893-8F5E-EA540FFCF5CD}"/>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EB67C-F5AF-4A21-9721-6D3506B15B5B}">
  <sheetPr>
    <tabColor rgb="FFC4BD9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6" t="s">
        <v>127</v>
      </c>
    </row>
    <row r="5" spans="1:2" ht="29" x14ac:dyDescent="0.35">
      <c r="A5" s="3" t="s">
        <v>497</v>
      </c>
      <c r="B5" s="7" t="s">
        <v>624</v>
      </c>
    </row>
    <row r="6" spans="1:2" x14ac:dyDescent="0.35">
      <c r="A6" s="5" t="s">
        <v>499</v>
      </c>
      <c r="B6" s="10"/>
    </row>
    <row r="7" spans="1:2" ht="29" x14ac:dyDescent="0.35">
      <c r="A7" s="3" t="s">
        <v>501</v>
      </c>
      <c r="B7" s="4" t="s">
        <v>639</v>
      </c>
    </row>
    <row r="8" spans="1:2" ht="29" x14ac:dyDescent="0.35">
      <c r="A8" s="8" t="s">
        <v>503</v>
      </c>
      <c r="B8" s="6" t="s">
        <v>504</v>
      </c>
    </row>
    <row r="9" spans="1:2" x14ac:dyDescent="0.35">
      <c r="A9" s="3" t="s">
        <v>505</v>
      </c>
      <c r="B9" s="7" t="s">
        <v>640</v>
      </c>
    </row>
    <row r="10" spans="1:2" ht="29" x14ac:dyDescent="0.35">
      <c r="A10" s="5" t="s">
        <v>507</v>
      </c>
      <c r="B10" s="14"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43.5" x14ac:dyDescent="0.35">
      <c r="A14" s="5" t="s">
        <v>512</v>
      </c>
      <c r="B14" s="44" t="s">
        <v>632</v>
      </c>
    </row>
    <row r="15" spans="1:2" ht="29" x14ac:dyDescent="0.35">
      <c r="A15" s="3" t="s">
        <v>2</v>
      </c>
      <c r="B15" s="4" t="str">
        <f>LEFT(B39,LEN(B39)-2)</f>
        <v>Käimasolev (Implemented)</v>
      </c>
    </row>
    <row r="16" spans="1:2" ht="29" x14ac:dyDescent="0.35">
      <c r="A16" s="5" t="s">
        <v>514</v>
      </c>
      <c r="B16" s="10" t="s">
        <v>641</v>
      </c>
    </row>
    <row r="17" spans="1:2" ht="29" x14ac:dyDescent="0.35">
      <c r="A17" s="3" t="s">
        <v>55</v>
      </c>
      <c r="B17" s="4" t="s">
        <v>579</v>
      </c>
    </row>
    <row r="18" spans="1:2" ht="29" x14ac:dyDescent="0.35">
      <c r="A18" s="5" t="s">
        <v>516</v>
      </c>
      <c r="B18" s="10" t="s">
        <v>538</v>
      </c>
    </row>
    <row r="19" spans="1:2" ht="29" x14ac:dyDescent="0.35">
      <c r="A19" s="3" t="s">
        <v>518</v>
      </c>
      <c r="B19" s="11" t="s">
        <v>642</v>
      </c>
    </row>
    <row r="20" spans="1:2" x14ac:dyDescent="0.35">
      <c r="A20" s="5" t="s">
        <v>520</v>
      </c>
      <c r="B20" s="10"/>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E34B8455-3A20-44D0-A0C4-3A42A70F49B0}"/>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1F80E57D-74C9-4E39-B1F0-86BE17C407FF}">
          <x14:formula1>
            <xm:f>Input!$A$3:$A$40</xm:f>
          </x14:formula1>
          <xm:sqref>B1</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5764-11A7-487F-A44C-98F42E257404}">
  <sheetPr>
    <tabColor rgb="FFC4BD9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31" t="s">
        <v>131</v>
      </c>
    </row>
    <row r="5" spans="1:2" ht="29" x14ac:dyDescent="0.35">
      <c r="A5" s="3" t="s">
        <v>497</v>
      </c>
      <c r="B5" s="4" t="s">
        <v>624</v>
      </c>
    </row>
    <row r="6" spans="1:2" x14ac:dyDescent="0.35">
      <c r="A6" s="5" t="s">
        <v>499</v>
      </c>
      <c r="B6" s="10"/>
    </row>
    <row r="7" spans="1:2" ht="29" x14ac:dyDescent="0.35">
      <c r="A7" s="3" t="s">
        <v>501</v>
      </c>
      <c r="B7" s="4" t="s">
        <v>643</v>
      </c>
    </row>
    <row r="8" spans="1:2" ht="29" x14ac:dyDescent="0.35">
      <c r="A8" s="8" t="s">
        <v>503</v>
      </c>
      <c r="B8" s="6" t="s">
        <v>504</v>
      </c>
    </row>
    <row r="9" spans="1:2" x14ac:dyDescent="0.35">
      <c r="A9" s="3" t="s">
        <v>505</v>
      </c>
      <c r="B9" s="7" t="s">
        <v>640</v>
      </c>
    </row>
    <row r="10" spans="1:2" ht="29" x14ac:dyDescent="0.35">
      <c r="A10" s="5" t="s">
        <v>507</v>
      </c>
      <c r="B10" s="14" t="s">
        <v>508</v>
      </c>
    </row>
    <row r="11" spans="1:2" x14ac:dyDescent="0.35">
      <c r="A11" s="3" t="s">
        <v>509</v>
      </c>
      <c r="B11" s="7"/>
    </row>
    <row r="12" spans="1:2" x14ac:dyDescent="0.35">
      <c r="A12" s="5" t="s">
        <v>510</v>
      </c>
      <c r="B12" s="81" t="s">
        <v>644</v>
      </c>
    </row>
    <row r="13" spans="1:2" x14ac:dyDescent="0.35">
      <c r="A13" s="3" t="s">
        <v>1</v>
      </c>
      <c r="B13" s="4" t="str">
        <f>LEFT(B32,LEN(B32)-2)</f>
        <v>Otsene toetus (Economic)</v>
      </c>
    </row>
    <row r="14" spans="1:2" ht="43.5" x14ac:dyDescent="0.35">
      <c r="A14" s="5" t="s">
        <v>512</v>
      </c>
      <c r="B14" s="44" t="s">
        <v>632</v>
      </c>
    </row>
    <row r="15" spans="1:2" ht="29" x14ac:dyDescent="0.35">
      <c r="A15" s="3" t="s">
        <v>2</v>
      </c>
      <c r="B15" s="4" t="str">
        <f>LEFT(B39,LEN(B39)-2)</f>
        <v>Käimasolev (Implemented)</v>
      </c>
    </row>
    <row r="16" spans="1:2" ht="29" x14ac:dyDescent="0.35">
      <c r="A16" s="5" t="s">
        <v>514</v>
      </c>
      <c r="B16" s="10">
        <v>2016</v>
      </c>
    </row>
    <row r="17" spans="1:2" ht="29" x14ac:dyDescent="0.35">
      <c r="A17" s="3" t="s">
        <v>55</v>
      </c>
      <c r="B17" s="4" t="s">
        <v>56</v>
      </c>
    </row>
    <row r="18" spans="1:2" ht="29" x14ac:dyDescent="0.35">
      <c r="A18" s="5" t="s">
        <v>516</v>
      </c>
      <c r="B18" s="10" t="s">
        <v>538</v>
      </c>
    </row>
    <row r="19" spans="1:2" ht="29" x14ac:dyDescent="0.35">
      <c r="A19" s="3" t="s">
        <v>518</v>
      </c>
      <c r="B19" s="4"/>
    </row>
    <row r="20" spans="1:2" x14ac:dyDescent="0.35">
      <c r="A20" s="5" t="s">
        <v>520</v>
      </c>
      <c r="B20" s="10" t="s">
        <v>618</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5850FEFE-C2D7-4A4E-9C61-A8EC35B15D1D}">
          <x14:formula1>
            <xm:f>Input!$A$3:$A$40</xm:f>
          </x14:formula1>
          <xm:sqref>B1</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CA182-7266-43A3-810A-4E95CB8CC3D3}">
  <sheetPr>
    <tabColor rgb="FFC4BD97"/>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31" t="s">
        <v>134</v>
      </c>
    </row>
    <row r="5" spans="1:2" x14ac:dyDescent="0.35">
      <c r="A5" s="3" t="s">
        <v>497</v>
      </c>
      <c r="B5" s="7"/>
    </row>
    <row r="6" spans="1:2" x14ac:dyDescent="0.35">
      <c r="A6" s="5" t="s">
        <v>499</v>
      </c>
      <c r="B6" s="10"/>
    </row>
    <row r="7" spans="1:2" ht="101.5" x14ac:dyDescent="0.35">
      <c r="A7" s="3" t="s">
        <v>501</v>
      </c>
      <c r="B7" s="4" t="s">
        <v>645</v>
      </c>
    </row>
    <row r="8" spans="1:2" ht="29" x14ac:dyDescent="0.35">
      <c r="A8" s="8" t="s">
        <v>503</v>
      </c>
      <c r="B8" s="6" t="s">
        <v>504</v>
      </c>
    </row>
    <row r="9" spans="1:2" x14ac:dyDescent="0.35">
      <c r="A9" s="3" t="s">
        <v>505</v>
      </c>
      <c r="B9" s="7" t="s">
        <v>646</v>
      </c>
    </row>
    <row r="10" spans="1:2" ht="29" x14ac:dyDescent="0.35">
      <c r="A10" s="5" t="s">
        <v>507</v>
      </c>
      <c r="B10" s="14"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87" x14ac:dyDescent="0.35">
      <c r="A14" s="5" t="s">
        <v>512</v>
      </c>
      <c r="B14" s="44" t="s">
        <v>647</v>
      </c>
    </row>
    <row r="15" spans="1:2" ht="29" x14ac:dyDescent="0.35">
      <c r="A15" s="3" t="s">
        <v>2</v>
      </c>
      <c r="B15" s="4" t="str">
        <f>LEFT(B39,LEN(B39)-2)</f>
        <v>Rakendatud (Adopted or Expired)</v>
      </c>
    </row>
    <row r="16" spans="1:2" ht="29" x14ac:dyDescent="0.35">
      <c r="A16" s="5" t="s">
        <v>514</v>
      </c>
      <c r="B16" s="10" t="s">
        <v>648</v>
      </c>
    </row>
    <row r="17" spans="1:2" ht="29" x14ac:dyDescent="0.35">
      <c r="A17" s="3" t="s">
        <v>55</v>
      </c>
      <c r="B17" s="4" t="s">
        <v>579</v>
      </c>
    </row>
    <row r="18" spans="1:2" ht="29" x14ac:dyDescent="0.35">
      <c r="A18" s="5" t="s">
        <v>516</v>
      </c>
      <c r="B18" s="10" t="s">
        <v>533</v>
      </c>
    </row>
    <row r="19" spans="1:2" ht="29" x14ac:dyDescent="0.35">
      <c r="A19" s="3" t="s">
        <v>518</v>
      </c>
      <c r="B19" s="4"/>
    </row>
    <row r="20" spans="1:2" x14ac:dyDescent="0.35">
      <c r="A20" s="5" t="s">
        <v>520</v>
      </c>
      <c r="B20" s="10"/>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3B8E407-3551-4D34-9451-014270AB59CA}">
          <x14:formula1>
            <xm:f>Input!$A$3:$A$40</xm:f>
          </x14:formula1>
          <xm:sqref>B1</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25560-DC9F-4ADF-86E6-DC6CF2F40B3B}">
  <sheetPr>
    <tabColor rgb="FFC4BD97"/>
    <pageSetUpPr fitToPage="1"/>
  </sheetPr>
  <dimension ref="A1:G47"/>
  <sheetViews>
    <sheetView workbookViewId="0">
      <selection activeCell="I15" sqref="I15"/>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31" t="s">
        <v>138</v>
      </c>
    </row>
    <row r="5" spans="1:2" x14ac:dyDescent="0.35">
      <c r="A5" s="3" t="s">
        <v>497</v>
      </c>
      <c r="B5" s="7"/>
    </row>
    <row r="6" spans="1:2" x14ac:dyDescent="0.35">
      <c r="A6" s="5" t="s">
        <v>499</v>
      </c>
      <c r="B6" s="10"/>
    </row>
    <row r="7" spans="1:2" ht="87" x14ac:dyDescent="0.35">
      <c r="A7" s="3" t="s">
        <v>501</v>
      </c>
      <c r="B7" s="4" t="s">
        <v>649</v>
      </c>
    </row>
    <row r="8" spans="1:2" ht="29" x14ac:dyDescent="0.35">
      <c r="A8" s="8" t="s">
        <v>503</v>
      </c>
      <c r="B8" s="6" t="s">
        <v>504</v>
      </c>
    </row>
    <row r="9" spans="1:2" x14ac:dyDescent="0.35">
      <c r="A9" s="3" t="s">
        <v>505</v>
      </c>
      <c r="B9" s="7" t="s">
        <v>650</v>
      </c>
    </row>
    <row r="10" spans="1:2" ht="29" x14ac:dyDescent="0.35">
      <c r="A10" s="5" t="s">
        <v>507</v>
      </c>
      <c r="B10" s="14"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87" x14ac:dyDescent="0.35">
      <c r="A14" s="5" t="s">
        <v>512</v>
      </c>
      <c r="B14" s="44" t="s">
        <v>647</v>
      </c>
    </row>
    <row r="15" spans="1:2" ht="29" x14ac:dyDescent="0.35">
      <c r="A15" s="3" t="s">
        <v>2</v>
      </c>
      <c r="B15" s="4" t="str">
        <f>LEFT(B39,LEN(B39)-2)</f>
        <v>Rakendatud (Adopted or Expired)</v>
      </c>
    </row>
    <row r="16" spans="1:2" ht="29" x14ac:dyDescent="0.35">
      <c r="A16" s="5" t="s">
        <v>514</v>
      </c>
      <c r="B16" s="10" t="s">
        <v>651</v>
      </c>
    </row>
    <row r="17" spans="1:2" ht="29" x14ac:dyDescent="0.35">
      <c r="A17" s="3" t="s">
        <v>55</v>
      </c>
      <c r="B17" s="4" t="s">
        <v>579</v>
      </c>
    </row>
    <row r="18" spans="1:2" ht="29" x14ac:dyDescent="0.35">
      <c r="A18" s="5" t="s">
        <v>516</v>
      </c>
      <c r="B18" s="10" t="s">
        <v>533</v>
      </c>
    </row>
    <row r="19" spans="1:2" ht="29" x14ac:dyDescent="0.35">
      <c r="A19" s="3" t="s">
        <v>518</v>
      </c>
      <c r="B19" s="4"/>
    </row>
    <row r="20" spans="1:2" x14ac:dyDescent="0.35">
      <c r="A20" s="5" t="s">
        <v>520</v>
      </c>
      <c r="B20" s="10"/>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6674B05-9B2D-4420-9B3F-841235A3FF7E}">
          <x14:formula1>
            <xm:f>Input!$A$3:$A$40</xm:f>
          </x14:formula1>
          <xm:sqref>B1</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14CE4-93CA-4A8B-ABA4-C6A2807101E3}">
  <sheetPr>
    <tabColor rgb="FFC4BD97"/>
    <pageSetUpPr fitToPage="1"/>
  </sheetPr>
  <dimension ref="A1:G47"/>
  <sheetViews>
    <sheetView workbookViewId="0">
      <selection activeCell="B8" sqref="B8"/>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ht="29" x14ac:dyDescent="0.35">
      <c r="A4" s="5" t="s">
        <v>496</v>
      </c>
      <c r="B4" s="27" t="s">
        <v>652</v>
      </c>
    </row>
    <row r="5" spans="1:2" x14ac:dyDescent="0.35">
      <c r="A5" s="3" t="s">
        <v>497</v>
      </c>
      <c r="B5" s="7"/>
    </row>
    <row r="6" spans="1:2" x14ac:dyDescent="0.35">
      <c r="A6" s="5" t="s">
        <v>499</v>
      </c>
      <c r="B6" s="10"/>
    </row>
    <row r="7" spans="1:2" ht="72.5" x14ac:dyDescent="0.35">
      <c r="A7" s="3" t="s">
        <v>501</v>
      </c>
      <c r="B7" s="4" t="s">
        <v>653</v>
      </c>
    </row>
    <row r="8" spans="1:2" ht="29" x14ac:dyDescent="0.35">
      <c r="A8" s="8" t="s">
        <v>503</v>
      </c>
      <c r="B8" s="6" t="s">
        <v>504</v>
      </c>
    </row>
    <row r="9" spans="1:2" x14ac:dyDescent="0.35">
      <c r="A9" s="3" t="s">
        <v>505</v>
      </c>
      <c r="B9" s="7" t="s">
        <v>650</v>
      </c>
    </row>
    <row r="10" spans="1:2" ht="29" x14ac:dyDescent="0.35">
      <c r="A10" s="5" t="s">
        <v>507</v>
      </c>
      <c r="B10" s="14"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87" x14ac:dyDescent="0.35">
      <c r="A14" s="5" t="s">
        <v>512</v>
      </c>
      <c r="B14" s="44" t="s">
        <v>647</v>
      </c>
    </row>
    <row r="15" spans="1:2" ht="29" x14ac:dyDescent="0.35">
      <c r="A15" s="3" t="s">
        <v>2</v>
      </c>
      <c r="B15" s="4" t="str">
        <f>LEFT(B39,LEN(B39)-2)</f>
        <v>Rakendatud (Adopted or Expired)</v>
      </c>
    </row>
    <row r="16" spans="1:2" ht="29" x14ac:dyDescent="0.35">
      <c r="A16" s="5" t="s">
        <v>514</v>
      </c>
      <c r="B16" s="10" t="s">
        <v>654</v>
      </c>
    </row>
    <row r="17" spans="1:2" ht="29" x14ac:dyDescent="0.35">
      <c r="A17" s="3" t="s">
        <v>55</v>
      </c>
      <c r="B17" s="4" t="s">
        <v>579</v>
      </c>
    </row>
    <row r="18" spans="1:2" ht="29" x14ac:dyDescent="0.35">
      <c r="A18" s="5" t="s">
        <v>516</v>
      </c>
      <c r="B18" s="10" t="s">
        <v>533</v>
      </c>
    </row>
    <row r="19" spans="1:2" ht="29" x14ac:dyDescent="0.35">
      <c r="A19" s="3" t="s">
        <v>518</v>
      </c>
      <c r="B19" s="4"/>
    </row>
    <row r="20" spans="1:2" x14ac:dyDescent="0.35">
      <c r="A20" s="5" t="s">
        <v>520</v>
      </c>
      <c r="B20" s="10"/>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EF5978F9-9EBF-4D35-995B-F9C59C433E97}">
          <x14:formula1>
            <xm:f>Input!$A$3:$A$40</xm:f>
          </x14:formula1>
          <xm:sqref>B1</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9916-56E8-4BD9-8079-D1C4CA8A9D6E}">
  <sheetPr>
    <tabColor rgb="FFC4BD97"/>
    <pageSetUpPr fitToPage="1"/>
  </sheetPr>
  <dimension ref="A1:G47"/>
  <sheetViews>
    <sheetView workbookViewId="0">
      <selection activeCell="D7" sqref="D7"/>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6" t="s">
        <v>144</v>
      </c>
    </row>
    <row r="5" spans="1:2" x14ac:dyDescent="0.35">
      <c r="A5" s="3" t="s">
        <v>497</v>
      </c>
      <c r="B5" s="7"/>
    </row>
    <row r="6" spans="1:2" x14ac:dyDescent="0.35">
      <c r="A6" s="5" t="s">
        <v>499</v>
      </c>
      <c r="B6" s="10"/>
    </row>
    <row r="7" spans="1:2" ht="159.5" x14ac:dyDescent="0.35">
      <c r="A7" s="3" t="s">
        <v>501</v>
      </c>
      <c r="B7" s="4" t="s">
        <v>655</v>
      </c>
    </row>
    <row r="8" spans="1:2" ht="29" x14ac:dyDescent="0.35">
      <c r="A8" s="8" t="s">
        <v>503</v>
      </c>
      <c r="B8" s="6"/>
    </row>
    <row r="9" spans="1:2" x14ac:dyDescent="0.35">
      <c r="A9" s="3" t="s">
        <v>505</v>
      </c>
      <c r="B9" s="7" t="s">
        <v>656</v>
      </c>
    </row>
    <row r="10" spans="1:2" ht="29" x14ac:dyDescent="0.35">
      <c r="A10" s="5" t="s">
        <v>507</v>
      </c>
      <c r="B10" s="14"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87" x14ac:dyDescent="0.35">
      <c r="A14" s="5" t="s">
        <v>512</v>
      </c>
      <c r="B14" s="44" t="s">
        <v>647</v>
      </c>
    </row>
    <row r="15" spans="1:2" ht="29" x14ac:dyDescent="0.35">
      <c r="A15" s="3" t="s">
        <v>2</v>
      </c>
      <c r="B15" s="4" t="str">
        <f>LEFT(B39,LEN(B39)-2)</f>
        <v>Rakendatud (Adopted or Expired)</v>
      </c>
    </row>
    <row r="16" spans="1:2" ht="29" x14ac:dyDescent="0.35">
      <c r="A16" s="5" t="s">
        <v>514</v>
      </c>
      <c r="B16" s="10" t="s">
        <v>657</v>
      </c>
    </row>
    <row r="17" spans="1:2" ht="29" x14ac:dyDescent="0.35">
      <c r="A17" s="3" t="s">
        <v>55</v>
      </c>
      <c r="B17" s="4" t="s">
        <v>579</v>
      </c>
    </row>
    <row r="18" spans="1:2" ht="29" x14ac:dyDescent="0.35">
      <c r="A18" s="5" t="s">
        <v>516</v>
      </c>
      <c r="B18" s="10" t="s">
        <v>533</v>
      </c>
    </row>
    <row r="19" spans="1:2" ht="29" x14ac:dyDescent="0.35">
      <c r="A19" s="3" t="s">
        <v>518</v>
      </c>
      <c r="B19" s="4"/>
    </row>
    <row r="20" spans="1:2" x14ac:dyDescent="0.35">
      <c r="A20" s="5" t="s">
        <v>520</v>
      </c>
      <c r="B20" s="10"/>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FADB2C34-78FB-4153-B23C-CEC739E38323}">
          <x14:formula1>
            <xm:f>Input!$A$3:$A$40</xm:f>
          </x14:formula1>
          <xm:sqref>B1</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465B-466B-4A90-8066-AD262C5E3446}">
  <sheetPr>
    <tabColor rgb="FFC4BD97"/>
    <pageSetUpPr fitToPage="1"/>
  </sheetPr>
  <dimension ref="A1:G47"/>
  <sheetViews>
    <sheetView workbookViewId="0">
      <selection activeCell="B7" sqref="B7"/>
    </sheetView>
  </sheetViews>
  <sheetFormatPr defaultColWidth="8.6328125" defaultRowHeight="14.5" x14ac:dyDescent="0.35"/>
  <cols>
    <col min="1" max="1" width="35.6328125" customWidth="1"/>
    <col min="2" max="2" width="64.6328125" customWidth="1"/>
  </cols>
  <sheetData>
    <row r="1" spans="1:3" x14ac:dyDescent="0.35">
      <c r="A1" s="3" t="s">
        <v>493</v>
      </c>
      <c r="B1" s="4" t="s">
        <v>26</v>
      </c>
      <c r="C1" s="25"/>
    </row>
    <row r="2" spans="1:3" x14ac:dyDescent="0.35">
      <c r="A2" s="5" t="s">
        <v>494</v>
      </c>
      <c r="B2" s="6" t="s">
        <v>658</v>
      </c>
    </row>
    <row r="3" spans="1:3" x14ac:dyDescent="0.35">
      <c r="A3" s="3" t="s">
        <v>495</v>
      </c>
      <c r="B3" s="7"/>
    </row>
    <row r="4" spans="1:3" x14ac:dyDescent="0.35">
      <c r="A4" s="5" t="s">
        <v>496</v>
      </c>
      <c r="B4" s="6" t="s">
        <v>161</v>
      </c>
    </row>
    <row r="5" spans="1:3" x14ac:dyDescent="0.35">
      <c r="A5" s="3" t="s">
        <v>497</v>
      </c>
      <c r="B5" s="7" t="s">
        <v>659</v>
      </c>
      <c r="C5" s="25"/>
    </row>
    <row r="6" spans="1:3" x14ac:dyDescent="0.35">
      <c r="A6" s="5" t="s">
        <v>499</v>
      </c>
      <c r="B6" s="10"/>
    </row>
    <row r="7" spans="1:3" ht="275.5" x14ac:dyDescent="0.35">
      <c r="A7" s="3" t="s">
        <v>501</v>
      </c>
      <c r="B7" s="112" t="s">
        <v>660</v>
      </c>
      <c r="C7" s="25"/>
    </row>
    <row r="8" spans="1:3" ht="29" x14ac:dyDescent="0.35">
      <c r="A8" s="8" t="s">
        <v>503</v>
      </c>
      <c r="B8" s="6" t="s">
        <v>661</v>
      </c>
    </row>
    <row r="9" spans="1:3" x14ac:dyDescent="0.35">
      <c r="A9" s="3" t="s">
        <v>505</v>
      </c>
      <c r="B9" s="7" t="s">
        <v>662</v>
      </c>
    </row>
    <row r="10" spans="1:3" ht="29" x14ac:dyDescent="0.35">
      <c r="A10" s="5" t="s">
        <v>507</v>
      </c>
      <c r="B10" s="14"/>
    </row>
    <row r="11" spans="1:3" x14ac:dyDescent="0.35">
      <c r="A11" s="3" t="s">
        <v>509</v>
      </c>
      <c r="B11" s="7"/>
    </row>
    <row r="12" spans="1:3" x14ac:dyDescent="0.35">
      <c r="A12" s="5" t="s">
        <v>510</v>
      </c>
      <c r="B12" s="9"/>
    </row>
    <row r="13" spans="1:3" x14ac:dyDescent="0.35">
      <c r="A13" s="3" t="s">
        <v>1</v>
      </c>
      <c r="B13" s="4" t="str">
        <f>LEFT(B32,LEN(B32)-2)</f>
        <v>Maksundus (Fiscal)</v>
      </c>
    </row>
    <row r="14" spans="1:3" ht="29" x14ac:dyDescent="0.35">
      <c r="A14" s="5" t="s">
        <v>512</v>
      </c>
      <c r="B14" s="26"/>
    </row>
    <row r="15" spans="1:3" ht="29" x14ac:dyDescent="0.35">
      <c r="A15" s="3" t="s">
        <v>2</v>
      </c>
      <c r="B15" s="4" t="str">
        <f>LEFT(B39,LEN(B39)-2)</f>
        <v>Käimasolev (Implemented)</v>
      </c>
    </row>
    <row r="16" spans="1:3" ht="29" x14ac:dyDescent="0.35">
      <c r="A16" s="5" t="s">
        <v>514</v>
      </c>
      <c r="B16" s="44" t="s">
        <v>663</v>
      </c>
    </row>
    <row r="17" spans="1:2" ht="29" x14ac:dyDescent="0.35">
      <c r="A17" s="3" t="s">
        <v>55</v>
      </c>
      <c r="B17" s="4" t="s">
        <v>579</v>
      </c>
    </row>
    <row r="18" spans="1:2" ht="29" x14ac:dyDescent="0.35">
      <c r="A18" s="5" t="s">
        <v>516</v>
      </c>
      <c r="B18" s="10" t="s">
        <v>664</v>
      </c>
    </row>
    <row r="19" spans="1:2" ht="29" x14ac:dyDescent="0.35">
      <c r="A19" s="3" t="s">
        <v>518</v>
      </c>
      <c r="B19" s="117" t="s">
        <v>665</v>
      </c>
    </row>
    <row r="20" spans="1:2" x14ac:dyDescent="0.35">
      <c r="A20" s="5" t="s">
        <v>520</v>
      </c>
      <c r="B20" s="10"/>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c r="B25" t="s">
        <v>523</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Maksundus (Fiscal);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33AAA330-486F-4238-B696-9D389653AE94}"/>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A005B5E-A04C-475D-A3A5-CF02D9B29D03}">
          <x14:formula1>
            <xm:f>Input!$A$3:$A$40</xm:f>
          </x14:formula1>
          <xm:sqref>B1</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0C865-1075-4898-B1AE-926C39F5D5E8}">
  <sheetPr codeName="Leht12">
    <tabColor theme="9" tint="0.39997558519241921"/>
    <pageSetUpPr fitToPage="1"/>
  </sheetPr>
  <dimension ref="A1:G47"/>
  <sheetViews>
    <sheetView workbookViewId="0">
      <selection activeCell="E8" sqref="E8"/>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553</v>
      </c>
    </row>
    <row r="3" spans="1:2" x14ac:dyDescent="0.35">
      <c r="A3" s="3" t="s">
        <v>495</v>
      </c>
      <c r="B3" s="7" t="str">
        <f ca="1">MID(CELL("filename",A1),FIND("]",CELL("filename",A1))+1,255)</f>
        <v>TR1</v>
      </c>
    </row>
    <row r="4" spans="1:2" x14ac:dyDescent="0.35">
      <c r="A4" s="5" t="s">
        <v>496</v>
      </c>
      <c r="B4" s="6" t="s">
        <v>180</v>
      </c>
    </row>
    <row r="5" spans="1:2" x14ac:dyDescent="0.35">
      <c r="A5" s="3" t="s">
        <v>497</v>
      </c>
      <c r="B5" s="7" t="s">
        <v>666</v>
      </c>
    </row>
    <row r="6" spans="1:2" x14ac:dyDescent="0.35">
      <c r="A6" s="5" t="s">
        <v>499</v>
      </c>
      <c r="B6" s="6" t="s">
        <v>667</v>
      </c>
    </row>
    <row r="7" spans="1:2" ht="261" x14ac:dyDescent="0.35">
      <c r="A7" s="3" t="s">
        <v>501</v>
      </c>
      <c r="B7" s="7" t="s">
        <v>668</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670</v>
      </c>
    </row>
    <row r="13" spans="1:2" x14ac:dyDescent="0.35">
      <c r="A13" s="3" t="s">
        <v>1</v>
      </c>
      <c r="B13" s="4" t="str">
        <f>LEFT(B32,LEN(B32)-2)</f>
        <v>Seadusandlus (Regulatory)</v>
      </c>
    </row>
    <row r="14" spans="1:2" ht="145" x14ac:dyDescent="0.35">
      <c r="A14" s="5" t="s">
        <v>512</v>
      </c>
      <c r="B14" s="44" t="s">
        <v>671</v>
      </c>
    </row>
    <row r="15" spans="1:2" ht="29" x14ac:dyDescent="0.35">
      <c r="A15" s="3" t="s">
        <v>2</v>
      </c>
      <c r="B15" s="4" t="str">
        <f>LEFT(B39,LEN(B39)-2)</f>
        <v>Käimasolev (Implemented)</v>
      </c>
    </row>
    <row r="16" spans="1:2" ht="29" x14ac:dyDescent="0.35">
      <c r="A16" s="5" t="s">
        <v>514</v>
      </c>
      <c r="B16" s="10" t="s">
        <v>672</v>
      </c>
    </row>
    <row r="17" spans="1:2" ht="29" x14ac:dyDescent="0.35">
      <c r="A17" s="3" t="s">
        <v>55</v>
      </c>
      <c r="B17" s="4" t="s">
        <v>56</v>
      </c>
    </row>
    <row r="18" spans="1:2" ht="29" x14ac:dyDescent="0.35">
      <c r="A18" s="5" t="s">
        <v>516</v>
      </c>
      <c r="B18" s="10" t="s">
        <v>533</v>
      </c>
    </row>
    <row r="19" spans="1:2" ht="29" x14ac:dyDescent="0.35">
      <c r="A19" s="3" t="s">
        <v>518</v>
      </c>
      <c r="B19" s="4"/>
    </row>
    <row r="20" spans="1:2" x14ac:dyDescent="0.35">
      <c r="A20" s="5" t="s">
        <v>520</v>
      </c>
      <c r="B20" s="10" t="s">
        <v>521</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2652649-891D-4047-A8D6-AC1E69AE1312}">
          <x14:formula1>
            <xm:f>Input!$A$3:$A$40</xm:f>
          </x14:formula1>
          <xm:sqref>B1</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794ED-3F7A-4B7A-83FE-AB3B671C650F}">
  <sheetPr codeName="Leht13">
    <tabColor rgb="FFFABF8F"/>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TR2</v>
      </c>
    </row>
    <row r="4" spans="1:2" x14ac:dyDescent="0.35">
      <c r="A4" s="5" t="s">
        <v>496</v>
      </c>
      <c r="B4" s="6" t="s">
        <v>452</v>
      </c>
    </row>
    <row r="5" spans="1:2" x14ac:dyDescent="0.35">
      <c r="A5" s="3" t="s">
        <v>497</v>
      </c>
      <c r="B5" s="7" t="s">
        <v>673</v>
      </c>
    </row>
    <row r="6" spans="1:2" x14ac:dyDescent="0.35">
      <c r="A6" s="5" t="s">
        <v>499</v>
      </c>
      <c r="B6" s="6"/>
    </row>
    <row r="7" spans="1:2" ht="29" x14ac:dyDescent="0.35">
      <c r="A7" s="3" t="s">
        <v>501</v>
      </c>
      <c r="B7" s="7" t="s">
        <v>674</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130.5" x14ac:dyDescent="0.35">
      <c r="A14" s="5" t="s">
        <v>512</v>
      </c>
      <c r="B14" s="44" t="s">
        <v>675</v>
      </c>
    </row>
    <row r="15" spans="1:2" ht="29" x14ac:dyDescent="0.35">
      <c r="A15" s="3" t="s">
        <v>2</v>
      </c>
      <c r="B15" s="4" t="str">
        <f>LEFT(B39,LEN(B39)-2)</f>
        <v>Käimasolev (Implemented)</v>
      </c>
    </row>
    <row r="16" spans="1:2" ht="29" x14ac:dyDescent="0.35">
      <c r="A16" s="5" t="s">
        <v>514</v>
      </c>
      <c r="B16" s="10"/>
    </row>
    <row r="17" spans="1:2" ht="29" x14ac:dyDescent="0.35">
      <c r="A17" s="3" t="s">
        <v>55</v>
      </c>
      <c r="B17" s="4" t="s">
        <v>56</v>
      </c>
    </row>
    <row r="18" spans="1:2" ht="29" x14ac:dyDescent="0.35">
      <c r="A18" s="5" t="s">
        <v>516</v>
      </c>
      <c r="B18" s="10" t="s">
        <v>533</v>
      </c>
    </row>
    <row r="19" spans="1:2" ht="29" x14ac:dyDescent="0.35">
      <c r="A19" s="3" t="s">
        <v>518</v>
      </c>
      <c r="B19" s="4"/>
    </row>
    <row r="20" spans="1:2" x14ac:dyDescent="0.35">
      <c r="A20" s="5" t="s">
        <v>520</v>
      </c>
      <c r="B20" s="10" t="s">
        <v>676</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0C4B2FD-0071-4348-BFE6-33CA668B2351}">
          <x14:formula1>
            <xm:f>Input!$A$3:$A$40</xm:f>
          </x14:formula1>
          <xm:sqref>B1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2A10-651B-459C-9579-186CEFC388A1}">
  <sheetPr>
    <tabColor rgb="FFFABF8F"/>
    <pageSetUpPr fitToPage="1"/>
  </sheetPr>
  <dimension ref="A1:G47"/>
  <sheetViews>
    <sheetView workbookViewId="0">
      <selection activeCell="B12" sqref="B12"/>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TR2a</v>
      </c>
    </row>
    <row r="4" spans="1:2" x14ac:dyDescent="0.35">
      <c r="A4" s="5" t="s">
        <v>496</v>
      </c>
      <c r="B4" s="6" t="s">
        <v>185</v>
      </c>
    </row>
    <row r="5" spans="1:2" x14ac:dyDescent="0.35">
      <c r="A5" s="3" t="s">
        <v>497</v>
      </c>
      <c r="B5" s="7" t="s">
        <v>677</v>
      </c>
    </row>
    <row r="6" spans="1:2" x14ac:dyDescent="0.35">
      <c r="A6" s="5" t="s">
        <v>499</v>
      </c>
      <c r="B6" s="10"/>
    </row>
    <row r="7" spans="1:2" ht="101.5" x14ac:dyDescent="0.35">
      <c r="A7" s="3" t="s">
        <v>501</v>
      </c>
      <c r="B7" s="7" t="s">
        <v>678</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679</v>
      </c>
    </row>
    <row r="13" spans="1:2" x14ac:dyDescent="0.35">
      <c r="A13" s="3" t="s">
        <v>1</v>
      </c>
      <c r="B13" s="4" t="str">
        <f>LEFT(B32,LEN(B32)-2)</f>
        <v>Otsene toetus (Economic)</v>
      </c>
    </row>
    <row r="14" spans="1:2" ht="130.5" x14ac:dyDescent="0.35">
      <c r="A14" s="5" t="s">
        <v>512</v>
      </c>
      <c r="B14" s="44" t="s">
        <v>675</v>
      </c>
    </row>
    <row r="15" spans="1:2" ht="29" x14ac:dyDescent="0.35">
      <c r="A15" s="3" t="s">
        <v>2</v>
      </c>
      <c r="B15" s="4" t="str">
        <f>LEFT(B39,LEN(B39)-2)</f>
        <v>Käimasolev (Implemented)</v>
      </c>
    </row>
    <row r="16" spans="1:2" ht="29" x14ac:dyDescent="0.35">
      <c r="A16" s="5" t="s">
        <v>514</v>
      </c>
      <c r="B16" s="10">
        <v>2015</v>
      </c>
    </row>
    <row r="17" spans="1:2" ht="29" x14ac:dyDescent="0.35">
      <c r="A17" s="3" t="s">
        <v>55</v>
      </c>
      <c r="B17" s="4" t="s">
        <v>56</v>
      </c>
    </row>
    <row r="18" spans="1:2" ht="29" x14ac:dyDescent="0.35">
      <c r="A18" s="5" t="s">
        <v>516</v>
      </c>
      <c r="B18" s="10" t="s">
        <v>533</v>
      </c>
    </row>
    <row r="19" spans="1:2" ht="29" x14ac:dyDescent="0.35">
      <c r="A19" s="3" t="s">
        <v>518</v>
      </c>
      <c r="B19" s="4"/>
    </row>
    <row r="20" spans="1:2" ht="58" x14ac:dyDescent="0.35">
      <c r="A20" s="5" t="s">
        <v>520</v>
      </c>
      <c r="B20" s="10" t="s">
        <v>680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5A41AE9-FA78-480D-B643-D3AA77FCC3C3}">
          <x14:formula1>
            <xm:f>Input!$A$3:$A$40</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BEC9-3EFF-4066-9B43-4744C0590551}">
  <dimension ref="A1:C29"/>
  <sheetViews>
    <sheetView workbookViewId="0">
      <selection activeCell="C9" sqref="C9:C11"/>
    </sheetView>
  </sheetViews>
  <sheetFormatPr defaultRowHeight="14.5" x14ac:dyDescent="0.35"/>
  <cols>
    <col min="1" max="1" width="25" customWidth="1"/>
    <col min="2" max="2" width="55.54296875" style="65" customWidth="1"/>
    <col min="3" max="3" width="64" customWidth="1"/>
  </cols>
  <sheetData>
    <row r="1" spans="1:3" ht="34" x14ac:dyDescent="0.35">
      <c r="A1" s="67" t="s">
        <v>67</v>
      </c>
      <c r="B1" s="67" t="s">
        <v>68</v>
      </c>
      <c r="C1" s="67" t="s">
        <v>451</v>
      </c>
    </row>
    <row r="2" spans="1:3" x14ac:dyDescent="0.35">
      <c r="A2" s="68" t="s">
        <v>184</v>
      </c>
      <c r="B2" s="69" t="s">
        <v>452</v>
      </c>
      <c r="C2" s="69" t="s">
        <v>453</v>
      </c>
    </row>
    <row r="3" spans="1:3" ht="58" x14ac:dyDescent="0.35">
      <c r="A3" s="68" t="s">
        <v>255</v>
      </c>
      <c r="B3" s="70" t="s">
        <v>454</v>
      </c>
      <c r="C3" s="115" t="s">
        <v>455</v>
      </c>
    </row>
    <row r="4" spans="1:3" x14ac:dyDescent="0.35">
      <c r="A4" s="68" t="s">
        <v>456</v>
      </c>
      <c r="B4" s="72" t="s">
        <v>457</v>
      </c>
      <c r="C4" s="69" t="s">
        <v>458</v>
      </c>
    </row>
    <row r="5" spans="1:3" x14ac:dyDescent="0.35">
      <c r="A5" s="68" t="s">
        <v>288</v>
      </c>
      <c r="B5" s="71" t="s">
        <v>459</v>
      </c>
      <c r="C5" s="69" t="s">
        <v>460</v>
      </c>
    </row>
    <row r="6" spans="1:3" x14ac:dyDescent="0.35">
      <c r="A6" s="68" t="s">
        <v>312</v>
      </c>
      <c r="B6" s="69" t="s">
        <v>461</v>
      </c>
      <c r="C6" s="116" t="s">
        <v>462</v>
      </c>
    </row>
    <row r="7" spans="1:3" x14ac:dyDescent="0.35">
      <c r="A7" s="68" t="s">
        <v>298</v>
      </c>
      <c r="B7" s="69" t="s">
        <v>463</v>
      </c>
      <c r="C7" s="69" t="s">
        <v>464</v>
      </c>
    </row>
    <row r="8" spans="1:3" x14ac:dyDescent="0.35">
      <c r="A8" s="68" t="s">
        <v>306</v>
      </c>
      <c r="B8" s="69" t="s">
        <v>465</v>
      </c>
      <c r="C8" s="84" t="s">
        <v>466</v>
      </c>
    </row>
    <row r="9" spans="1:3" ht="29" x14ac:dyDescent="0.35">
      <c r="A9" s="68" t="s">
        <v>326</v>
      </c>
      <c r="B9" s="69" t="s">
        <v>467</v>
      </c>
      <c r="C9" s="157" t="s">
        <v>468</v>
      </c>
    </row>
    <row r="10" spans="1:3" x14ac:dyDescent="0.35">
      <c r="A10" s="68" t="s">
        <v>330</v>
      </c>
      <c r="B10" s="69" t="s">
        <v>469</v>
      </c>
      <c r="C10" s="157"/>
    </row>
    <row r="11" spans="1:3" ht="29" x14ac:dyDescent="0.35">
      <c r="A11" s="68" t="s">
        <v>359</v>
      </c>
      <c r="B11" s="69" t="s">
        <v>470</v>
      </c>
      <c r="C11" s="157"/>
    </row>
    <row r="12" spans="1:3" x14ac:dyDescent="0.35">
      <c r="A12" s="68" t="s">
        <v>377</v>
      </c>
      <c r="B12" s="71" t="s">
        <v>471</v>
      </c>
      <c r="C12" s="84" t="s">
        <v>472</v>
      </c>
    </row>
    <row r="13" spans="1:3" ht="22.5" customHeight="1" x14ac:dyDescent="0.35">
      <c r="A13" s="68" t="s">
        <v>368</v>
      </c>
      <c r="B13" s="69" t="s">
        <v>473</v>
      </c>
      <c r="C13" s="158" t="s">
        <v>474</v>
      </c>
    </row>
    <row r="14" spans="1:3" ht="33.75" customHeight="1" x14ac:dyDescent="0.35">
      <c r="A14" s="68" t="s">
        <v>389</v>
      </c>
      <c r="B14" s="69" t="s">
        <v>475</v>
      </c>
      <c r="C14" s="159"/>
    </row>
    <row r="15" spans="1:3" ht="22.5" customHeight="1" x14ac:dyDescent="0.35">
      <c r="A15" s="59" t="s">
        <v>362</v>
      </c>
      <c r="B15" s="70" t="s">
        <v>476</v>
      </c>
      <c r="C15" s="159"/>
    </row>
    <row r="16" spans="1:3" ht="22.5" customHeight="1" x14ac:dyDescent="0.35">
      <c r="A16" s="59" t="s">
        <v>365</v>
      </c>
      <c r="B16" s="70" t="s">
        <v>477</v>
      </c>
      <c r="C16" s="159"/>
    </row>
    <row r="17" spans="1:3" ht="22.5" customHeight="1" x14ac:dyDescent="0.35">
      <c r="A17" s="59" t="s">
        <v>371</v>
      </c>
      <c r="B17" s="70" t="s">
        <v>478</v>
      </c>
      <c r="C17" s="159"/>
    </row>
    <row r="18" spans="1:3" ht="22.5" customHeight="1" x14ac:dyDescent="0.35">
      <c r="A18" s="59" t="s">
        <v>380</v>
      </c>
      <c r="B18" s="70" t="s">
        <v>479</v>
      </c>
      <c r="C18" s="159"/>
    </row>
    <row r="19" spans="1:3" ht="22.5" customHeight="1" x14ac:dyDescent="0.35">
      <c r="A19" s="59" t="s">
        <v>374</v>
      </c>
      <c r="B19" s="70" t="s">
        <v>480</v>
      </c>
      <c r="C19" s="159"/>
    </row>
    <row r="20" spans="1:3" ht="22.5" customHeight="1" x14ac:dyDescent="0.35">
      <c r="A20" s="59" t="s">
        <v>383</v>
      </c>
      <c r="B20" s="70" t="s">
        <v>481</v>
      </c>
      <c r="C20" s="160"/>
    </row>
    <row r="21" spans="1:3" ht="58" x14ac:dyDescent="0.35">
      <c r="A21" s="59" t="s">
        <v>412</v>
      </c>
      <c r="B21" s="70" t="s">
        <v>482</v>
      </c>
      <c r="C21" s="84" t="s">
        <v>483</v>
      </c>
    </row>
    <row r="22" spans="1:3" ht="43.5" x14ac:dyDescent="0.35">
      <c r="A22" s="59" t="s">
        <v>426</v>
      </c>
      <c r="B22" s="70" t="s">
        <v>484</v>
      </c>
      <c r="C22" s="161" t="s">
        <v>485</v>
      </c>
    </row>
    <row r="23" spans="1:3" ht="29" x14ac:dyDescent="0.35">
      <c r="A23" s="59" t="s">
        <v>423</v>
      </c>
      <c r="B23" s="70" t="s">
        <v>486</v>
      </c>
      <c r="C23" s="162"/>
    </row>
    <row r="24" spans="1:3" ht="29" x14ac:dyDescent="0.35">
      <c r="A24" s="59" t="s">
        <v>429</v>
      </c>
      <c r="B24" s="70" t="s">
        <v>487</v>
      </c>
      <c r="C24" s="162"/>
    </row>
    <row r="25" spans="1:3" x14ac:dyDescent="0.35">
      <c r="A25" s="59" t="s">
        <v>420</v>
      </c>
      <c r="B25" s="70" t="s">
        <v>488</v>
      </c>
      <c r="C25" s="162"/>
    </row>
    <row r="26" spans="1:3" ht="29" x14ac:dyDescent="0.35">
      <c r="A26" s="59" t="s">
        <v>432</v>
      </c>
      <c r="B26" s="70" t="s">
        <v>489</v>
      </c>
      <c r="C26" s="162"/>
    </row>
    <row r="27" spans="1:3" x14ac:dyDescent="0.35">
      <c r="A27" s="59" t="s">
        <v>490</v>
      </c>
      <c r="B27" s="70" t="s">
        <v>491</v>
      </c>
      <c r="C27" s="162"/>
    </row>
    <row r="28" spans="1:3" ht="29" x14ac:dyDescent="0.35">
      <c r="A28" s="59" t="s">
        <v>438</v>
      </c>
      <c r="B28" s="70" t="s">
        <v>492</v>
      </c>
      <c r="C28" s="163"/>
    </row>
    <row r="29" spans="1:3" x14ac:dyDescent="0.35">
      <c r="A29" s="33"/>
      <c r="B29" s="46"/>
    </row>
  </sheetData>
  <mergeCells count="3">
    <mergeCell ref="C9:C11"/>
    <mergeCell ref="C13:C20"/>
    <mergeCell ref="C22:C28"/>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48944-6436-4BF3-B905-F17D44B71896}">
  <sheetPr>
    <tabColor rgb="FFFABF8F"/>
    <pageSetUpPr fitToPage="1"/>
  </sheetPr>
  <dimension ref="A1:G47"/>
  <sheetViews>
    <sheetView topLeftCell="A7"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TR2b</v>
      </c>
    </row>
    <row r="4" spans="1:2" x14ac:dyDescent="0.35">
      <c r="A4" s="5" t="s">
        <v>496</v>
      </c>
      <c r="B4" s="6" t="s">
        <v>188</v>
      </c>
    </row>
    <row r="5" spans="1:2" x14ac:dyDescent="0.35">
      <c r="A5" s="3" t="s">
        <v>497</v>
      </c>
      <c r="B5" s="7" t="s">
        <v>677</v>
      </c>
    </row>
    <row r="6" spans="1:2" x14ac:dyDescent="0.35">
      <c r="A6" s="5" t="s">
        <v>499</v>
      </c>
      <c r="B6" s="6"/>
    </row>
    <row r="7" spans="1:2" ht="100.5" customHeight="1" x14ac:dyDescent="0.35">
      <c r="A7" s="3" t="s">
        <v>501</v>
      </c>
      <c r="B7" s="7" t="s">
        <v>681</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87" x14ac:dyDescent="0.35">
      <c r="A14" s="5" t="s">
        <v>512</v>
      </c>
      <c r="B14" s="44" t="s">
        <v>682</v>
      </c>
    </row>
    <row r="15" spans="1:2" ht="29" x14ac:dyDescent="0.35">
      <c r="A15" s="3" t="s">
        <v>2</v>
      </c>
      <c r="B15" s="4" t="str">
        <f>LEFT(B39,LEN(B39)-2)</f>
        <v>Rakendatud (Adopted or Expired)</v>
      </c>
    </row>
    <row r="16" spans="1:2" ht="29" x14ac:dyDescent="0.35">
      <c r="A16" s="5" t="s">
        <v>514</v>
      </c>
      <c r="B16" s="10" t="s">
        <v>683</v>
      </c>
    </row>
    <row r="17" spans="1:2" ht="29" x14ac:dyDescent="0.35">
      <c r="A17" s="3" t="s">
        <v>55</v>
      </c>
      <c r="B17" s="4" t="s">
        <v>56</v>
      </c>
    </row>
    <row r="18" spans="1:2" ht="29" x14ac:dyDescent="0.35">
      <c r="A18" s="5" t="s">
        <v>516</v>
      </c>
      <c r="B18" s="10" t="s">
        <v>533</v>
      </c>
    </row>
    <row r="19" spans="1:2" ht="29" x14ac:dyDescent="0.35">
      <c r="A19" s="3" t="s">
        <v>518</v>
      </c>
      <c r="B19" s="4"/>
    </row>
    <row r="20" spans="1:2" ht="58" x14ac:dyDescent="0.35">
      <c r="A20" s="5" t="s">
        <v>520</v>
      </c>
      <c r="B20" s="10" t="s">
        <v>680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BD80C3F4-625E-4523-8B7E-ED4B4319B3A8}">
          <x14:formula1>
            <xm:f>Input!$A$3:$A$40</xm:f>
          </x14:formula1>
          <xm:sqref>B1</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AEFC-D387-4526-A347-599EFE19EA3A}">
  <sheetPr codeName="Leht14">
    <tabColor theme="9" tint="0.39997558519241921"/>
    <pageSetUpPr fitToPage="1"/>
  </sheetPr>
  <dimension ref="A1:G47"/>
  <sheetViews>
    <sheetView workbookViewId="0">
      <selection activeCell="F15" sqref="F15"/>
    </sheetView>
  </sheetViews>
  <sheetFormatPr defaultColWidth="8.6328125" defaultRowHeight="14.5" x14ac:dyDescent="0.35"/>
  <cols>
    <col min="1" max="1" width="35.6328125" customWidth="1"/>
    <col min="2" max="2" width="64.6328125" customWidth="1"/>
  </cols>
  <sheetData>
    <row r="1" spans="1:2" x14ac:dyDescent="0.35">
      <c r="A1" s="3" t="s">
        <v>493</v>
      </c>
      <c r="B1" s="4" t="s">
        <v>30</v>
      </c>
    </row>
    <row r="2" spans="1:2" x14ac:dyDescent="0.35">
      <c r="A2" s="5" t="s">
        <v>494</v>
      </c>
      <c r="B2" s="6" t="s">
        <v>4</v>
      </c>
    </row>
    <row r="3" spans="1:2" x14ac:dyDescent="0.35">
      <c r="A3" s="3" t="s">
        <v>495</v>
      </c>
      <c r="B3" s="7" t="str">
        <f ca="1">MID(CELL("filename",A1),FIND("]",CELL("filename",A1))+1,255)</f>
        <v>TR3</v>
      </c>
    </row>
    <row r="4" spans="1:2" x14ac:dyDescent="0.35">
      <c r="A4" s="5" t="s">
        <v>496</v>
      </c>
      <c r="B4" s="6" t="s">
        <v>191</v>
      </c>
    </row>
    <row r="5" spans="1:2" x14ac:dyDescent="0.35">
      <c r="A5" s="3" t="s">
        <v>497</v>
      </c>
      <c r="B5" s="7" t="s">
        <v>684</v>
      </c>
    </row>
    <row r="6" spans="1:2" x14ac:dyDescent="0.35">
      <c r="A6" s="5" t="s">
        <v>499</v>
      </c>
      <c r="B6" s="6"/>
    </row>
    <row r="7" spans="1:2" ht="84.75" customHeight="1" x14ac:dyDescent="0.35">
      <c r="A7" s="3" t="s">
        <v>501</v>
      </c>
      <c r="B7" s="7" t="s">
        <v>685</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686</v>
      </c>
    </row>
    <row r="13" spans="1:2" x14ac:dyDescent="0.35">
      <c r="A13" s="3" t="s">
        <v>1</v>
      </c>
      <c r="B13" s="4" t="str">
        <f>LEFT(B32,LEN(B32)-2)</f>
        <v>Teavitamine (Information)</v>
      </c>
    </row>
    <row r="14" spans="1:2" ht="101.5" x14ac:dyDescent="0.35">
      <c r="A14" s="5" t="s">
        <v>512</v>
      </c>
      <c r="B14" s="44" t="s">
        <v>687</v>
      </c>
    </row>
    <row r="15" spans="1:2" ht="29" x14ac:dyDescent="0.35">
      <c r="A15" s="3" t="s">
        <v>2</v>
      </c>
      <c r="B15" s="4" t="str">
        <f>LEFT(B39,LEN(B39)-2)</f>
        <v>Käimasolev (Implemented)</v>
      </c>
    </row>
    <row r="16" spans="1:2" ht="29" x14ac:dyDescent="0.35">
      <c r="A16" s="5" t="s">
        <v>514</v>
      </c>
      <c r="B16" s="10" t="s">
        <v>688</v>
      </c>
    </row>
    <row r="17" spans="1:2" ht="29" x14ac:dyDescent="0.35">
      <c r="A17" s="3" t="s">
        <v>55</v>
      </c>
      <c r="B17" s="4" t="s">
        <v>56</v>
      </c>
    </row>
    <row r="18" spans="1:2" ht="29" x14ac:dyDescent="0.35">
      <c r="A18" s="5" t="s">
        <v>516</v>
      </c>
      <c r="B18" s="10" t="s">
        <v>533</v>
      </c>
    </row>
    <row r="19" spans="1:2" ht="29" x14ac:dyDescent="0.35">
      <c r="A19" s="3" t="s">
        <v>518</v>
      </c>
      <c r="B19" s="11"/>
    </row>
    <row r="20" spans="1:2" x14ac:dyDescent="0.35">
      <c r="A20" s="5" t="s">
        <v>520</v>
      </c>
      <c r="B20" s="10" t="s">
        <v>689</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8F03D67-D166-4D02-9708-50D7D2BC68BE}">
          <x14:formula1>
            <xm:f>Input!$A$3:$A$40</xm:f>
          </x14:formula1>
          <xm:sqref>B1</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AB72-61EB-43A1-A0F7-6046F4FDDEE9}">
  <sheetPr>
    <tabColor rgb="FFFABF8F"/>
    <pageSetUpPr fitToPage="1"/>
  </sheetPr>
  <dimension ref="A1:G47"/>
  <sheetViews>
    <sheetView zoomScaleNormal="100" workbookViewId="0">
      <selection activeCell="F15" sqref="F15"/>
    </sheetView>
  </sheetViews>
  <sheetFormatPr defaultColWidth="8.6328125" defaultRowHeight="14.5" x14ac:dyDescent="0.35"/>
  <cols>
    <col min="1" max="1" width="35.6328125" customWidth="1"/>
    <col min="2" max="2" width="64.6328125" customWidth="1"/>
  </cols>
  <sheetData>
    <row r="1" spans="1:5" x14ac:dyDescent="0.35">
      <c r="A1" s="3" t="s">
        <v>493</v>
      </c>
      <c r="B1" s="4" t="s">
        <v>30</v>
      </c>
    </row>
    <row r="2" spans="1:5" x14ac:dyDescent="0.35">
      <c r="A2" s="5" t="s">
        <v>494</v>
      </c>
      <c r="B2" s="6" t="s">
        <v>4</v>
      </c>
    </row>
    <row r="3" spans="1:5" x14ac:dyDescent="0.35">
      <c r="A3" s="3" t="s">
        <v>495</v>
      </c>
      <c r="B3" s="4" t="str">
        <f ca="1">MID(CELL("filename",A1),FIND("]",CELL("filename",A1))+1,255)</f>
        <v>TR4</v>
      </c>
    </row>
    <row r="4" spans="1:5" ht="29" x14ac:dyDescent="0.35">
      <c r="A4" s="5" t="s">
        <v>496</v>
      </c>
      <c r="B4" s="6" t="s">
        <v>690</v>
      </c>
    </row>
    <row r="5" spans="1:5" ht="43.5" x14ac:dyDescent="0.35">
      <c r="A5" s="3" t="s">
        <v>497</v>
      </c>
      <c r="B5" s="7" t="s">
        <v>691</v>
      </c>
    </row>
    <row r="6" spans="1:5" x14ac:dyDescent="0.35">
      <c r="A6" s="5" t="s">
        <v>499</v>
      </c>
      <c r="B6" s="6"/>
    </row>
    <row r="7" spans="1:5" ht="159.5" x14ac:dyDescent="0.35">
      <c r="A7" s="3" t="s">
        <v>501</v>
      </c>
      <c r="B7" s="7" t="s">
        <v>692</v>
      </c>
    </row>
    <row r="8" spans="1:5" ht="29" x14ac:dyDescent="0.35">
      <c r="A8" s="8" t="s">
        <v>503</v>
      </c>
      <c r="B8" s="6" t="s">
        <v>504</v>
      </c>
    </row>
    <row r="9" spans="1:5" x14ac:dyDescent="0.35">
      <c r="A9" s="3" t="s">
        <v>505</v>
      </c>
      <c r="B9" s="7" t="s">
        <v>669</v>
      </c>
    </row>
    <row r="10" spans="1:5" ht="29" x14ac:dyDescent="0.35">
      <c r="A10" s="5" t="s">
        <v>507</v>
      </c>
      <c r="B10" s="6" t="s">
        <v>508</v>
      </c>
    </row>
    <row r="11" spans="1:5" x14ac:dyDescent="0.35">
      <c r="A11" s="3" t="s">
        <v>509</v>
      </c>
      <c r="B11" s="7"/>
    </row>
    <row r="12" spans="1:5" x14ac:dyDescent="0.35">
      <c r="A12" s="5" t="s">
        <v>510</v>
      </c>
      <c r="B12" s="9"/>
    </row>
    <row r="13" spans="1:5" ht="29" x14ac:dyDescent="0.35">
      <c r="A13" s="3" t="s">
        <v>1</v>
      </c>
      <c r="B13" s="4" t="str">
        <f>LEFT(B32,LEN(B32)-2)</f>
        <v>Otsene toetus (Economic); Teavitamine (Information); Planeerimine (Planning); Seadusandlus (Regulatory)</v>
      </c>
      <c r="C13" s="13"/>
      <c r="D13" s="13"/>
      <c r="E13" s="13"/>
    </row>
    <row r="14" spans="1:5" ht="101.5" x14ac:dyDescent="0.35">
      <c r="A14" s="5" t="s">
        <v>512</v>
      </c>
      <c r="B14" s="44" t="s">
        <v>687</v>
      </c>
      <c r="C14" s="13"/>
      <c r="D14" s="13"/>
      <c r="E14" s="13"/>
    </row>
    <row r="15" spans="1:5" ht="29" x14ac:dyDescent="0.35">
      <c r="A15" s="3" t="s">
        <v>2</v>
      </c>
      <c r="B15" s="4" t="str">
        <f>LEFT(B39,LEN(B39)-2)</f>
        <v>Käimasolev (Implemented)</v>
      </c>
    </row>
    <row r="16" spans="1:5" ht="29" x14ac:dyDescent="0.35">
      <c r="A16" s="5" t="s">
        <v>514</v>
      </c>
      <c r="B16" s="10"/>
    </row>
    <row r="17" spans="1:3" ht="29" x14ac:dyDescent="0.35">
      <c r="A17" s="3" t="s">
        <v>55</v>
      </c>
      <c r="B17" s="4" t="s">
        <v>56</v>
      </c>
      <c r="C17" s="13"/>
    </row>
    <row r="18" spans="1:3" ht="29" x14ac:dyDescent="0.35">
      <c r="A18" s="5" t="s">
        <v>516</v>
      </c>
      <c r="B18" s="10" t="s">
        <v>533</v>
      </c>
    </row>
    <row r="19" spans="1:3" ht="29" x14ac:dyDescent="0.35">
      <c r="A19" s="3" t="s">
        <v>518</v>
      </c>
      <c r="B19" s="11"/>
    </row>
    <row r="20" spans="1:3" x14ac:dyDescent="0.35">
      <c r="A20" s="5" t="s">
        <v>520</v>
      </c>
      <c r="B20" s="10" t="s">
        <v>693</v>
      </c>
    </row>
    <row r="22" spans="1:3" x14ac:dyDescent="0.35">
      <c r="A22" s="2" t="s">
        <v>522</v>
      </c>
    </row>
    <row r="23" spans="1:3" x14ac:dyDescent="0.35">
      <c r="A23" t="str">
        <f>Input!B3</f>
        <v>Otsene toetus (Economic)</v>
      </c>
      <c r="B23" t="s">
        <v>523</v>
      </c>
    </row>
    <row r="24" spans="1:3" x14ac:dyDescent="0.35">
      <c r="A24" t="str">
        <f>Input!B4</f>
        <v>Haridus (Education)</v>
      </c>
    </row>
    <row r="25" spans="1:3" x14ac:dyDescent="0.35">
      <c r="A25" t="str">
        <f>Input!B5</f>
        <v>Maksundus (Fiscal)</v>
      </c>
    </row>
    <row r="26" spans="1:3" x14ac:dyDescent="0.35">
      <c r="A26" t="str">
        <f>Input!B6</f>
        <v>Teavitamine (Information)</v>
      </c>
      <c r="B26" t="s">
        <v>523</v>
      </c>
    </row>
    <row r="27" spans="1:3" x14ac:dyDescent="0.35">
      <c r="A27" t="str">
        <f>Input!B7</f>
        <v>Planeerimine (Planning)</v>
      </c>
      <c r="B27" t="s">
        <v>523</v>
      </c>
    </row>
    <row r="28" spans="1:3" x14ac:dyDescent="0.35">
      <c r="A28" t="str">
        <f>Input!B8</f>
        <v>Seadusandlus (Regulatory)</v>
      </c>
      <c r="B28" t="s">
        <v>523</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Teavitamine (Information); Planeerimine (Planning); 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F568A04-1349-4BBD-9467-BEA30B148665}">
          <x14:formula1>
            <xm:f>Input!$A$3:$A$40</xm:f>
          </x14:formula1>
          <xm:sqref>B1</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251D-5E3D-49F9-ABD5-7C4C7BFBFE32}">
  <sheetPr>
    <tabColor rgb="FFFABF8F"/>
    <pageSetUpPr fitToPage="1"/>
  </sheetPr>
  <dimension ref="A1:G47"/>
  <sheetViews>
    <sheetView zoomScaleNormal="100"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30</v>
      </c>
    </row>
    <row r="2" spans="1:2" x14ac:dyDescent="0.35">
      <c r="A2" s="5" t="s">
        <v>494</v>
      </c>
      <c r="B2" s="6" t="s">
        <v>4</v>
      </c>
    </row>
    <row r="3" spans="1:2" x14ac:dyDescent="0.35">
      <c r="A3" s="3" t="s">
        <v>495</v>
      </c>
      <c r="B3" s="4" t="str">
        <f ca="1">MID(CELL("filename",A1),FIND("]",CELL("filename",A1))+1,255)</f>
        <v>TR4a</v>
      </c>
    </row>
    <row r="4" spans="1:2" x14ac:dyDescent="0.35">
      <c r="A4" s="5" t="s">
        <v>496</v>
      </c>
      <c r="B4" s="29" t="s">
        <v>195</v>
      </c>
    </row>
    <row r="5" spans="1:2" ht="43.5" x14ac:dyDescent="0.35">
      <c r="A5" s="3" t="s">
        <v>497</v>
      </c>
      <c r="B5" s="7" t="s">
        <v>691</v>
      </c>
    </row>
    <row r="6" spans="1:2" x14ac:dyDescent="0.35">
      <c r="A6" s="5" t="s">
        <v>499</v>
      </c>
      <c r="B6" s="6"/>
    </row>
    <row r="7" spans="1:2" ht="116" x14ac:dyDescent="0.35">
      <c r="A7" s="3" t="s">
        <v>501</v>
      </c>
      <c r="B7" s="7" t="s">
        <v>694</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t="s">
        <v>695</v>
      </c>
    </row>
    <row r="13" spans="1:2" x14ac:dyDescent="0.35">
      <c r="A13" s="3" t="s">
        <v>1</v>
      </c>
      <c r="B13" s="4" t="str">
        <f>LEFT(B32,LEN(B32)-2)</f>
        <v>Planeerimine (Planning)</v>
      </c>
    </row>
    <row r="14" spans="1:2" ht="101.5" x14ac:dyDescent="0.35">
      <c r="A14" s="5" t="s">
        <v>512</v>
      </c>
      <c r="B14" s="44" t="s">
        <v>687</v>
      </c>
    </row>
    <row r="15" spans="1:2" ht="29" x14ac:dyDescent="0.35">
      <c r="A15" s="3" t="s">
        <v>2</v>
      </c>
      <c r="B15" s="4" t="str">
        <f>LEFT(B39,LEN(B39)-2)</f>
        <v>Rakendatud (Adopted or Expired)</v>
      </c>
    </row>
    <row r="16" spans="1:2" ht="29" x14ac:dyDescent="0.35">
      <c r="A16" s="5" t="s">
        <v>514</v>
      </c>
      <c r="B16" s="10">
        <v>2015</v>
      </c>
    </row>
    <row r="17" spans="1:2" ht="29" x14ac:dyDescent="0.35">
      <c r="A17" s="3" t="s">
        <v>55</v>
      </c>
      <c r="B17" s="4" t="s">
        <v>56</v>
      </c>
    </row>
    <row r="18" spans="1:2" ht="29" x14ac:dyDescent="0.35">
      <c r="A18" s="5" t="s">
        <v>516</v>
      </c>
      <c r="B18" s="10" t="s">
        <v>533</v>
      </c>
    </row>
    <row r="19" spans="1:2" ht="29" x14ac:dyDescent="0.35">
      <c r="A19" s="3" t="s">
        <v>518</v>
      </c>
      <c r="B19" s="11"/>
    </row>
    <row r="20" spans="1:2" ht="29" x14ac:dyDescent="0.35">
      <c r="A20" s="5" t="s">
        <v>520</v>
      </c>
      <c r="B20" s="10" t="s">
        <v>696</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523</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Planeerimine (Planning);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E91735C-9B33-49C8-A9A7-A0BF0EA6B358}">
          <x14:formula1>
            <xm:f>Input!$A$3:$A$40</xm:f>
          </x14:formula1>
          <xm:sqref>B1</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DA97-8579-4909-8F5B-3B46F88F2EE8}">
  <sheetPr>
    <tabColor rgb="FFFABF8F"/>
    <pageSetUpPr fitToPage="1"/>
  </sheetPr>
  <dimension ref="A1:G47"/>
  <sheetViews>
    <sheetView zoomScaleNormal="100"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30</v>
      </c>
    </row>
    <row r="2" spans="1:2" x14ac:dyDescent="0.35">
      <c r="A2" s="5" t="s">
        <v>494</v>
      </c>
      <c r="B2" s="6" t="s">
        <v>4</v>
      </c>
    </row>
    <row r="3" spans="1:2" x14ac:dyDescent="0.35">
      <c r="A3" s="3" t="s">
        <v>495</v>
      </c>
      <c r="B3" s="4" t="str">
        <f ca="1">MID(CELL("filename",A1),FIND("]",CELL("filename",A1))+1,255)</f>
        <v>TR4b</v>
      </c>
    </row>
    <row r="4" spans="1:2" x14ac:dyDescent="0.35">
      <c r="A4" s="5" t="s">
        <v>496</v>
      </c>
      <c r="B4" s="29" t="s">
        <v>198</v>
      </c>
    </row>
    <row r="5" spans="1:2" ht="43.5" x14ac:dyDescent="0.35">
      <c r="A5" s="3" t="s">
        <v>497</v>
      </c>
      <c r="B5" s="7" t="s">
        <v>691</v>
      </c>
    </row>
    <row r="6" spans="1:2" x14ac:dyDescent="0.35">
      <c r="A6" s="5" t="s">
        <v>499</v>
      </c>
      <c r="B6" s="6"/>
    </row>
    <row r="7" spans="1:2" ht="130.5" x14ac:dyDescent="0.35">
      <c r="A7" s="3" t="s">
        <v>501</v>
      </c>
      <c r="B7" s="4" t="s">
        <v>697</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t="s">
        <v>695</v>
      </c>
    </row>
    <row r="13" spans="1:2" x14ac:dyDescent="0.35">
      <c r="A13" s="3" t="s">
        <v>1</v>
      </c>
      <c r="B13" s="4" t="str">
        <f>LEFT(B32,LEN(B32)-2)</f>
        <v>Planeerimine (Planning); Seadusandlus (Regulatory)</v>
      </c>
    </row>
    <row r="14" spans="1:2" ht="101.5" x14ac:dyDescent="0.35">
      <c r="A14" s="5" t="s">
        <v>512</v>
      </c>
      <c r="B14" s="44" t="s">
        <v>687</v>
      </c>
    </row>
    <row r="15" spans="1:2" ht="29" x14ac:dyDescent="0.35">
      <c r="A15" s="3" t="s">
        <v>2</v>
      </c>
      <c r="B15" s="4" t="str">
        <f>LEFT(B39,LEN(B39)-2)</f>
        <v>Rakendatud (Adopted or Expired)</v>
      </c>
    </row>
    <row r="16" spans="1:2" ht="29" x14ac:dyDescent="0.35">
      <c r="A16" s="5" t="s">
        <v>514</v>
      </c>
      <c r="B16" s="10">
        <v>2015</v>
      </c>
    </row>
    <row r="17" spans="1:2" ht="29" x14ac:dyDescent="0.35">
      <c r="A17" s="3" t="s">
        <v>55</v>
      </c>
      <c r="B17" s="4" t="s">
        <v>56</v>
      </c>
    </row>
    <row r="18" spans="1:2" ht="29" x14ac:dyDescent="0.35">
      <c r="A18" s="5" t="s">
        <v>516</v>
      </c>
      <c r="B18" s="10" t="s">
        <v>533</v>
      </c>
    </row>
    <row r="19" spans="1:2" ht="29" x14ac:dyDescent="0.35">
      <c r="A19" s="3" t="s">
        <v>518</v>
      </c>
      <c r="B19" s="11"/>
    </row>
    <row r="20" spans="1:2" ht="29" x14ac:dyDescent="0.35">
      <c r="A20" s="5" t="s">
        <v>520</v>
      </c>
      <c r="B20" s="10" t="s">
        <v>698</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523</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Planeerimine (Planning); Seadusandlus (Regulatory);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E05F407C-5CA0-4076-BA59-F2EAF39F30CF}">
          <x14:formula1>
            <xm:f>Input!$A$3:$A$40</xm:f>
          </x14:formula1>
          <xm:sqref>B1</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41C4-6C0C-4645-8A86-D0CFA4D2E36E}">
  <sheetPr>
    <tabColor rgb="FFFABF8F"/>
    <pageSetUpPr fitToPage="1"/>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row>
    <row r="3" spans="1:3" x14ac:dyDescent="0.35">
      <c r="A3" s="3" t="s">
        <v>495</v>
      </c>
      <c r="B3" s="7" t="str">
        <f ca="1">MID(CELL("filename",A1),FIND("]",CELL("filename",A1))+1,255)</f>
        <v>TR5</v>
      </c>
    </row>
    <row r="4" spans="1:3" x14ac:dyDescent="0.35">
      <c r="A4" s="5" t="s">
        <v>496</v>
      </c>
      <c r="B4" s="6" t="s">
        <v>201</v>
      </c>
    </row>
    <row r="5" spans="1:3" x14ac:dyDescent="0.35">
      <c r="A5" s="3" t="s">
        <v>497</v>
      </c>
      <c r="B5" s="7" t="s">
        <v>699</v>
      </c>
    </row>
    <row r="6" spans="1:3" x14ac:dyDescent="0.35">
      <c r="A6" s="5" t="s">
        <v>499</v>
      </c>
      <c r="B6" s="6"/>
    </row>
    <row r="7" spans="1:3" ht="72.5" x14ac:dyDescent="0.35">
      <c r="A7" s="3" t="s">
        <v>501</v>
      </c>
      <c r="B7" s="4" t="s">
        <v>700</v>
      </c>
    </row>
    <row r="8" spans="1:3" ht="29" x14ac:dyDescent="0.35">
      <c r="A8" s="8" t="s">
        <v>503</v>
      </c>
      <c r="B8" s="6" t="s">
        <v>504</v>
      </c>
    </row>
    <row r="9" spans="1:3" x14ac:dyDescent="0.35">
      <c r="A9" s="3" t="s">
        <v>505</v>
      </c>
      <c r="B9" s="7" t="s">
        <v>669</v>
      </c>
    </row>
    <row r="10" spans="1:3" ht="29" x14ac:dyDescent="0.35">
      <c r="A10" s="5" t="s">
        <v>507</v>
      </c>
      <c r="B10" s="6" t="s">
        <v>508</v>
      </c>
    </row>
    <row r="11" spans="1:3" x14ac:dyDescent="0.35">
      <c r="A11" s="3" t="s">
        <v>509</v>
      </c>
      <c r="B11" s="7"/>
    </row>
    <row r="12" spans="1:3" x14ac:dyDescent="0.35">
      <c r="A12" s="5" t="s">
        <v>510</v>
      </c>
      <c r="B12" s="9"/>
    </row>
    <row r="13" spans="1:3" x14ac:dyDescent="0.35">
      <c r="A13" s="3" t="s">
        <v>1</v>
      </c>
      <c r="B13" s="4" t="str">
        <f>LEFT(B32,LEN(B32)-2)</f>
        <v>Planeerimine (Planning)</v>
      </c>
      <c r="C13" s="24"/>
    </row>
    <row r="14" spans="1:3" ht="101.5" x14ac:dyDescent="0.35">
      <c r="A14" s="5" t="s">
        <v>512</v>
      </c>
      <c r="B14" s="44" t="s">
        <v>687</v>
      </c>
    </row>
    <row r="15" spans="1:3" ht="29" x14ac:dyDescent="0.35">
      <c r="A15" s="3" t="s">
        <v>2</v>
      </c>
      <c r="B15" s="4" t="str">
        <f>LEFT(B39,LEN(B39)-2)</f>
        <v>Käimasolev (Implemented)</v>
      </c>
    </row>
    <row r="16" spans="1:3" ht="29" x14ac:dyDescent="0.35">
      <c r="A16" s="5" t="s">
        <v>514</v>
      </c>
      <c r="B16" s="10" t="s">
        <v>537</v>
      </c>
    </row>
    <row r="17" spans="1:2" ht="29" x14ac:dyDescent="0.35">
      <c r="A17" s="3" t="s">
        <v>55</v>
      </c>
      <c r="B17" s="4" t="s">
        <v>56</v>
      </c>
    </row>
    <row r="18" spans="1:2" ht="29" x14ac:dyDescent="0.35">
      <c r="A18" s="5" t="s">
        <v>516</v>
      </c>
      <c r="B18" s="10" t="s">
        <v>533</v>
      </c>
    </row>
    <row r="19" spans="1:2" ht="58" x14ac:dyDescent="0.35">
      <c r="A19" s="3" t="s">
        <v>518</v>
      </c>
      <c r="B19" s="11" t="s">
        <v>701</v>
      </c>
    </row>
    <row r="20" spans="1:2" x14ac:dyDescent="0.35">
      <c r="A20" s="5" t="s">
        <v>520</v>
      </c>
      <c r="B20" s="10"/>
    </row>
    <row r="22" spans="1:2" x14ac:dyDescent="0.35">
      <c r="A22" s="2" t="s">
        <v>522</v>
      </c>
    </row>
    <row r="23" spans="1:2" x14ac:dyDescent="0.35">
      <c r="A23" t="s">
        <v>5</v>
      </c>
    </row>
    <row r="24" spans="1:2" x14ac:dyDescent="0.35">
      <c r="A24" t="s">
        <v>8</v>
      </c>
    </row>
    <row r="25" spans="1:2" x14ac:dyDescent="0.35">
      <c r="A25" t="s">
        <v>11</v>
      </c>
    </row>
    <row r="26" spans="1:2" x14ac:dyDescent="0.35">
      <c r="A26" t="s">
        <v>14</v>
      </c>
    </row>
    <row r="27" spans="1:2" x14ac:dyDescent="0.35">
      <c r="A27" t="s">
        <v>17</v>
      </c>
      <c r="B27" t="s">
        <v>523</v>
      </c>
    </row>
    <row r="28" spans="1:2" x14ac:dyDescent="0.35">
      <c r="A28" t="s">
        <v>19</v>
      </c>
    </row>
    <row r="29" spans="1:2" x14ac:dyDescent="0.35">
      <c r="A29" t="s">
        <v>21</v>
      </c>
    </row>
    <row r="30" spans="1:2" x14ac:dyDescent="0.35">
      <c r="A30" t="s">
        <v>23</v>
      </c>
    </row>
    <row r="31" spans="1:2" x14ac:dyDescent="0.35">
      <c r="A31" t="s">
        <v>25</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Planeerimine (Planning); </v>
      </c>
    </row>
    <row r="34" spans="1:7" x14ac:dyDescent="0.35">
      <c r="A34" s="2" t="s">
        <v>525</v>
      </c>
    </row>
    <row r="35" spans="1:7" x14ac:dyDescent="0.35">
      <c r="A35" t="s">
        <v>6</v>
      </c>
    </row>
    <row r="36" spans="1:7" x14ac:dyDescent="0.35">
      <c r="A36" t="s">
        <v>9</v>
      </c>
      <c r="B36" t="s">
        <v>523</v>
      </c>
    </row>
    <row r="37" spans="1:7" x14ac:dyDescent="0.35">
      <c r="A37" t="s">
        <v>12</v>
      </c>
    </row>
    <row r="38" spans="1:7" x14ac:dyDescent="0.35">
      <c r="A38" t="s">
        <v>15</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display="https://www.mkm.ee/sites/default/files/180917_energiatohusus_2030_aruanne.pdf; https://www.kik.ee/sites/default/files/aruanne_kliimapoliitika_kulutohusus_final.pdf" xr:uid="{E7CAD304-EB7F-43DC-A1F5-7E933CFDF119}"/>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8081C727-40A5-4AA9-B574-C6A47F00BC97}">
          <x14:formula1>
            <xm:f>Input!$A$3:$A$40</xm:f>
          </x14:formula1>
          <xm:sqref>B1</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A29B-C426-4A35-A8CB-A3E1AE3697D1}">
  <sheetPr>
    <tabColor rgb="FFFABF8F"/>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TR6</v>
      </c>
    </row>
    <row r="4" spans="1:2" x14ac:dyDescent="0.35">
      <c r="A4" s="5" t="s">
        <v>496</v>
      </c>
      <c r="B4" s="6" t="s">
        <v>702</v>
      </c>
    </row>
    <row r="5" spans="1:2" x14ac:dyDescent="0.35">
      <c r="A5" s="3" t="s">
        <v>497</v>
      </c>
      <c r="B5" s="7" t="s">
        <v>703</v>
      </c>
    </row>
    <row r="6" spans="1:2" x14ac:dyDescent="0.35">
      <c r="A6" s="5" t="s">
        <v>499</v>
      </c>
      <c r="B6" s="6"/>
    </row>
    <row r="7" spans="1:2" ht="43.5" x14ac:dyDescent="0.35">
      <c r="A7" s="3" t="s">
        <v>501</v>
      </c>
      <c r="B7" s="7" t="s">
        <v>704</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705</v>
      </c>
    </row>
    <row r="13" spans="1:2" x14ac:dyDescent="0.35">
      <c r="A13" s="3" t="s">
        <v>1</v>
      </c>
      <c r="B13" s="4" t="str">
        <f>LEFT(B32,LEN(B32)-2)</f>
        <v>Maksundus (Fiscal)</v>
      </c>
    </row>
    <row r="14" spans="1:2" ht="116" x14ac:dyDescent="0.35">
      <c r="A14" s="5" t="s">
        <v>512</v>
      </c>
      <c r="B14" s="44" t="s">
        <v>706</v>
      </c>
    </row>
    <row r="15" spans="1:2" ht="29" x14ac:dyDescent="0.35">
      <c r="A15" s="3" t="s">
        <v>2</v>
      </c>
      <c r="B15" s="4" t="str">
        <f>LEFT(B39, LEN(B39)-2)</f>
        <v>Käimasolev (Implemented)</v>
      </c>
    </row>
    <row r="16" spans="1:2" ht="29" x14ac:dyDescent="0.35">
      <c r="A16" s="5" t="s">
        <v>514</v>
      </c>
      <c r="B16" s="10">
        <v>2018</v>
      </c>
    </row>
    <row r="17" spans="1:2" ht="29" x14ac:dyDescent="0.35">
      <c r="A17" s="3" t="s">
        <v>55</v>
      </c>
      <c r="B17" s="4" t="s">
        <v>56</v>
      </c>
    </row>
    <row r="18" spans="1:2" ht="29" x14ac:dyDescent="0.35">
      <c r="A18" s="5" t="s">
        <v>516</v>
      </c>
      <c r="B18" s="10" t="s">
        <v>533</v>
      </c>
    </row>
    <row r="19" spans="1:2" ht="58" x14ac:dyDescent="0.35">
      <c r="A19" s="3" t="s">
        <v>518</v>
      </c>
      <c r="B19" s="11" t="s">
        <v>701</v>
      </c>
    </row>
    <row r="20" spans="1:2" x14ac:dyDescent="0.35">
      <c r="A20" s="5" t="s">
        <v>520</v>
      </c>
      <c r="B20" s="31" t="s">
        <v>521</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c r="B25" t="s">
        <v>523</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Maksundus (Fiscal);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display="https://www.mkm.ee/sites/default/files/180917_energiatohusus_2030_aruanne.pdf; https://www.kik.ee/sites/default/files/aruanne_kliimapoliitika_kulutohusus_final.pdf" xr:uid="{FFD127C5-383F-4E15-9A62-245B6A2E6FB5}"/>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E4F2907-A415-4A4A-B0D9-7C5DD6D6F474}">
          <x14:formula1>
            <xm:f>Input!$A$3:$A$40</xm:f>
          </x14:formula1>
          <xm:sqref>B1</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3DBCC-9C8F-49C2-A205-8299B54A99A8}">
  <sheetPr codeName="Leht18">
    <tabColor theme="9" tint="0.39997558519241921"/>
    <pageSetUpPr fitToPage="1"/>
  </sheetPr>
  <dimension ref="A1:G47"/>
  <sheetViews>
    <sheetView topLeftCell="A14" workbookViewId="0">
      <selection activeCell="E20" sqref="E20"/>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553</v>
      </c>
    </row>
    <row r="3" spans="1:2" x14ac:dyDescent="0.35">
      <c r="A3" s="3" t="s">
        <v>495</v>
      </c>
      <c r="B3" s="7" t="str">
        <f ca="1">MID(CELL("filename",A1),FIND("]",CELL("filename",A1))+1,255)</f>
        <v>TR7</v>
      </c>
    </row>
    <row r="4" spans="1:2" x14ac:dyDescent="0.35">
      <c r="A4" s="5" t="s">
        <v>496</v>
      </c>
      <c r="B4" s="6" t="s">
        <v>707</v>
      </c>
    </row>
    <row r="5" spans="1:2" x14ac:dyDescent="0.35">
      <c r="A5" s="3" t="s">
        <v>497</v>
      </c>
      <c r="B5" s="7" t="s">
        <v>708</v>
      </c>
    </row>
    <row r="6" spans="1:2" x14ac:dyDescent="0.35">
      <c r="A6" s="5" t="s">
        <v>499</v>
      </c>
      <c r="B6" s="6"/>
    </row>
    <row r="7" spans="1:2" ht="58" x14ac:dyDescent="0.35">
      <c r="A7" s="3" t="s">
        <v>501</v>
      </c>
      <c r="B7" s="7" t="s">
        <v>709</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710</v>
      </c>
    </row>
    <row r="13" spans="1:2" x14ac:dyDescent="0.35">
      <c r="A13" s="3" t="s">
        <v>1</v>
      </c>
      <c r="B13" s="4" t="str">
        <f>LEFT(B32,LEN(B32)-2)</f>
        <v>Otsene toetus (Economic)</v>
      </c>
    </row>
    <row r="14" spans="1:2" ht="130.5" x14ac:dyDescent="0.35">
      <c r="A14" s="5" t="s">
        <v>512</v>
      </c>
      <c r="B14" s="44" t="s">
        <v>711</v>
      </c>
    </row>
    <row r="15" spans="1:2" ht="29" x14ac:dyDescent="0.35">
      <c r="A15" s="3" t="s">
        <v>2</v>
      </c>
      <c r="B15" s="4" t="str">
        <f>LEFT(B39,LEN(B39)-2)</f>
        <v>Käimasolev (Implemented)</v>
      </c>
    </row>
    <row r="16" spans="1:2" ht="29" x14ac:dyDescent="0.35">
      <c r="A16" s="5" t="s">
        <v>514</v>
      </c>
      <c r="B16" s="10" t="s">
        <v>712</v>
      </c>
    </row>
    <row r="17" spans="1:2" ht="29" x14ac:dyDescent="0.35">
      <c r="A17" s="3" t="s">
        <v>55</v>
      </c>
      <c r="B17" s="4" t="s">
        <v>56</v>
      </c>
    </row>
    <row r="18" spans="1:2" ht="29" x14ac:dyDescent="0.35">
      <c r="A18" s="5" t="s">
        <v>516</v>
      </c>
      <c r="B18" s="10" t="s">
        <v>538</v>
      </c>
    </row>
    <row r="19" spans="1:2" ht="29" x14ac:dyDescent="0.35">
      <c r="A19" s="3" t="s">
        <v>518</v>
      </c>
      <c r="B19" s="11" t="s">
        <v>713</v>
      </c>
    </row>
    <row r="20" spans="1:2" ht="43.5" x14ac:dyDescent="0.35">
      <c r="A20" s="5" t="s">
        <v>520</v>
      </c>
      <c r="B20" s="30" t="s">
        <v>714</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44BE96FF-2847-463D-8CD7-D88BD80DFF7C}"/>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FF83818-65D8-4822-88E7-DE46720D30F6}">
          <x14:formula1>
            <xm:f>Input!$A$3:$A$40</xm:f>
          </x14:formula1>
          <xm:sqref>B1</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5097-93AC-4851-B53D-267A5D848830}">
  <sheetPr codeName="Leht19">
    <tabColor rgb="FFFCD5B4"/>
    <pageSetUpPr fitToPage="1"/>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4" x14ac:dyDescent="0.35">
      <c r="A1" s="3" t="s">
        <v>493</v>
      </c>
      <c r="B1" s="4" t="s">
        <v>4</v>
      </c>
    </row>
    <row r="2" spans="1:4" x14ac:dyDescent="0.35">
      <c r="A2" s="5" t="s">
        <v>494</v>
      </c>
      <c r="B2" s="6"/>
    </row>
    <row r="3" spans="1:4" x14ac:dyDescent="0.35">
      <c r="A3" s="3" t="s">
        <v>495</v>
      </c>
      <c r="B3" s="7" t="str">
        <f ca="1">MID(CELL("filename",A1),FIND("]",CELL("filename",A1))+1,255)</f>
        <v>TR8</v>
      </c>
    </row>
    <row r="4" spans="1:4" x14ac:dyDescent="0.35">
      <c r="A4" s="5" t="s">
        <v>496</v>
      </c>
      <c r="B4" s="6" t="s">
        <v>212</v>
      </c>
      <c r="C4" s="24"/>
      <c r="D4" s="24"/>
    </row>
    <row r="5" spans="1:4" x14ac:dyDescent="0.35">
      <c r="A5" s="3" t="s">
        <v>497</v>
      </c>
      <c r="B5" s="4" t="s">
        <v>684</v>
      </c>
      <c r="C5" s="24"/>
      <c r="D5" s="24"/>
    </row>
    <row r="6" spans="1:4" x14ac:dyDescent="0.35">
      <c r="A6" s="5" t="s">
        <v>499</v>
      </c>
      <c r="B6" s="6"/>
      <c r="C6" s="24"/>
      <c r="D6" s="24"/>
    </row>
    <row r="7" spans="1:4" ht="87" x14ac:dyDescent="0.35">
      <c r="A7" s="3" t="s">
        <v>501</v>
      </c>
      <c r="B7" s="4" t="s">
        <v>715</v>
      </c>
      <c r="C7" s="24"/>
      <c r="D7" s="24"/>
    </row>
    <row r="8" spans="1:4" ht="29" x14ac:dyDescent="0.35">
      <c r="A8" s="8" t="s">
        <v>503</v>
      </c>
      <c r="B8" s="6" t="s">
        <v>504</v>
      </c>
    </row>
    <row r="9" spans="1:4" x14ac:dyDescent="0.35">
      <c r="A9" s="3" t="s">
        <v>505</v>
      </c>
      <c r="B9" s="7" t="s">
        <v>669</v>
      </c>
    </row>
    <row r="10" spans="1:4" ht="29" x14ac:dyDescent="0.35">
      <c r="A10" s="5" t="s">
        <v>507</v>
      </c>
      <c r="B10" s="6" t="s">
        <v>508</v>
      </c>
    </row>
    <row r="11" spans="1:4" x14ac:dyDescent="0.35">
      <c r="A11" s="3" t="s">
        <v>509</v>
      </c>
      <c r="B11" s="7"/>
    </row>
    <row r="12" spans="1:4" x14ac:dyDescent="0.35">
      <c r="A12" s="5" t="s">
        <v>510</v>
      </c>
      <c r="B12" s="81" t="s">
        <v>716</v>
      </c>
    </row>
    <row r="13" spans="1:4" x14ac:dyDescent="0.35">
      <c r="A13" s="3" t="s">
        <v>1</v>
      </c>
      <c r="B13" s="4" t="str">
        <f>LEFT(B32,LEN(B32)-2)</f>
        <v>Teavitamine (Information)</v>
      </c>
    </row>
    <row r="14" spans="1:4" ht="58" x14ac:dyDescent="0.35">
      <c r="A14" s="5" t="s">
        <v>512</v>
      </c>
      <c r="B14" s="44" t="s">
        <v>717</v>
      </c>
    </row>
    <row r="15" spans="1:4" ht="29" x14ac:dyDescent="0.35">
      <c r="A15" s="3" t="s">
        <v>2</v>
      </c>
      <c r="B15" s="4" t="str">
        <f>LEFT(B39,LEN(B39)-2)</f>
        <v>Planeeritud (Planned)</v>
      </c>
    </row>
    <row r="16" spans="1:4" ht="29" x14ac:dyDescent="0.35">
      <c r="A16" s="5" t="s">
        <v>514</v>
      </c>
      <c r="B16" s="10"/>
    </row>
    <row r="17" spans="1:2" ht="29" x14ac:dyDescent="0.35">
      <c r="A17" s="3" t="s">
        <v>55</v>
      </c>
      <c r="B17" s="4" t="s">
        <v>59</v>
      </c>
    </row>
    <row r="18" spans="1:2" ht="29" x14ac:dyDescent="0.35">
      <c r="A18" s="5" t="s">
        <v>516</v>
      </c>
      <c r="B18" s="10" t="s">
        <v>533</v>
      </c>
    </row>
    <row r="19" spans="1:2" ht="58" x14ac:dyDescent="0.35">
      <c r="A19" s="3" t="s">
        <v>518</v>
      </c>
      <c r="B19" s="11" t="s">
        <v>701</v>
      </c>
    </row>
    <row r="20" spans="1:2" x14ac:dyDescent="0.35">
      <c r="A20" s="5" t="s">
        <v>520</v>
      </c>
      <c r="B20" s="10" t="s">
        <v>618</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display="https://www.mkm.ee/sites/default/files/180917_energiatohusus_2030_aruanne.pdf; https://www.kik.ee/sites/default/files/aruanne_kliimapoliitika_kulutohusus_final.pdf" xr:uid="{B313BA36-870E-4183-9011-BB0B9DF8E816}"/>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E5C9C5E-C21A-4991-B32F-9575204A2E51}">
          <x14:formula1>
            <xm:f>Input!$A$3:$A$40</xm:f>
          </x14:formula1>
          <xm:sqref>B1</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1E87-9DEE-4612-873E-392CBC876416}">
  <sheetPr codeName="Leht20">
    <tabColor theme="9" tint="0.59999389629810485"/>
    <pageSetUpPr fitToPage="1"/>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TR9</v>
      </c>
    </row>
    <row r="4" spans="1:2" ht="29" x14ac:dyDescent="0.35">
      <c r="A4" s="5" t="s">
        <v>496</v>
      </c>
      <c r="B4" s="6" t="s">
        <v>718</v>
      </c>
    </row>
    <row r="5" spans="1:2" ht="43.5" x14ac:dyDescent="0.35">
      <c r="A5" s="3" t="s">
        <v>497</v>
      </c>
      <c r="B5" s="4" t="s">
        <v>719</v>
      </c>
    </row>
    <row r="6" spans="1:2" x14ac:dyDescent="0.35">
      <c r="A6" s="5" t="s">
        <v>499</v>
      </c>
      <c r="B6" s="6"/>
    </row>
    <row r="7" spans="1:2" ht="159.5" x14ac:dyDescent="0.35">
      <c r="A7" s="3" t="s">
        <v>501</v>
      </c>
      <c r="B7" s="7" t="s">
        <v>720</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721</v>
      </c>
    </row>
    <row r="13" spans="1:2" x14ac:dyDescent="0.35">
      <c r="A13" s="3" t="s">
        <v>1</v>
      </c>
      <c r="B13" s="4" t="str">
        <f>LEFT(B32,LEN(B32)-2)</f>
        <v>Planeerimine (Planning); Seadusandlus (Regulatory)</v>
      </c>
    </row>
    <row r="14" spans="1:2" ht="58" x14ac:dyDescent="0.35">
      <c r="A14" s="5" t="s">
        <v>512</v>
      </c>
      <c r="B14" s="44" t="s">
        <v>717</v>
      </c>
    </row>
    <row r="15" spans="1:2" ht="29" x14ac:dyDescent="0.35">
      <c r="A15" s="3" t="s">
        <v>2</v>
      </c>
      <c r="B15" s="4" t="str">
        <f>LEFT(B39,LEN(B39)-2)</f>
        <v>Planeeritud (Planned)</v>
      </c>
    </row>
    <row r="16" spans="1:2" ht="29" x14ac:dyDescent="0.35">
      <c r="A16" s="5" t="s">
        <v>514</v>
      </c>
      <c r="B16" s="10"/>
    </row>
    <row r="17" spans="1:2" ht="29" x14ac:dyDescent="0.35">
      <c r="A17" s="3" t="s">
        <v>55</v>
      </c>
      <c r="B17" s="4" t="s">
        <v>59</v>
      </c>
    </row>
    <row r="18" spans="1:2" ht="29" x14ac:dyDescent="0.35">
      <c r="A18" s="5" t="s">
        <v>516</v>
      </c>
      <c r="B18" s="10" t="s">
        <v>533</v>
      </c>
    </row>
    <row r="19" spans="1:2" ht="58" x14ac:dyDescent="0.35">
      <c r="A19" s="3" t="s">
        <v>518</v>
      </c>
      <c r="B19" s="11" t="s">
        <v>701</v>
      </c>
    </row>
    <row r="20" spans="1:2" x14ac:dyDescent="0.35">
      <c r="A20" s="5" t="s">
        <v>520</v>
      </c>
      <c r="B20" s="10" t="s">
        <v>618</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523</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Planeerimine (Planning); Seadusandlus (Regulatory);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display="https://www.mkm.ee/sites/default/files/180917_energiatohusus_2030_aruanne.pdf; https://www.kik.ee/sites/default/files/aruanne_kliimapoliitika_kulutohusus_final.pdf" xr:uid="{920ADAA5-6FF8-43DD-B4A8-F31F242C6CDA}"/>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A59ABA2-CC21-4073-88EA-C3A4D81E9AAA}">
          <x14:formula1>
            <xm:f>Input!$A$3:$A$40</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36C9E-1605-4F38-92B6-C4A90C6764AD}">
  <dimension ref="A1"/>
  <sheetViews>
    <sheetView workbookViewId="0"/>
  </sheetViews>
  <sheetFormatPr defaultRowHeight="14.5" x14ac:dyDescent="0.3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99193-167C-45A4-9AE3-38B063164C13}">
  <sheetPr>
    <tabColor rgb="FFFCD5B4"/>
  </sheetPr>
  <dimension ref="A1:G47"/>
  <sheetViews>
    <sheetView workbookViewId="0">
      <selection activeCell="K18" sqref="K18"/>
    </sheetView>
  </sheetViews>
  <sheetFormatPr defaultColWidth="8.6328125" defaultRowHeight="14.5" x14ac:dyDescent="0.35"/>
  <cols>
    <col min="1" max="1" width="35.6328125" customWidth="1"/>
    <col min="2" max="2" width="64.6328125" customWidth="1"/>
  </cols>
  <sheetData>
    <row r="1" spans="1:7" x14ac:dyDescent="0.35">
      <c r="A1" s="3" t="s">
        <v>493</v>
      </c>
      <c r="B1" s="4" t="s">
        <v>4</v>
      </c>
    </row>
    <row r="2" spans="1:7" x14ac:dyDescent="0.35">
      <c r="A2" s="5" t="s">
        <v>494</v>
      </c>
      <c r="B2" s="6"/>
    </row>
    <row r="3" spans="1:7" x14ac:dyDescent="0.35">
      <c r="A3" s="3" t="s">
        <v>495</v>
      </c>
      <c r="B3" s="12"/>
    </row>
    <row r="4" spans="1:7" x14ac:dyDescent="0.35">
      <c r="A4" s="5" t="s">
        <v>496</v>
      </c>
      <c r="B4" s="33" t="s">
        <v>256</v>
      </c>
    </row>
    <row r="5" spans="1:7" x14ac:dyDescent="0.35">
      <c r="A5" s="3" t="s">
        <v>497</v>
      </c>
      <c r="B5" s="7" t="s">
        <v>677</v>
      </c>
    </row>
    <row r="6" spans="1:7" x14ac:dyDescent="0.35">
      <c r="A6" s="5" t="s">
        <v>499</v>
      </c>
      <c r="B6" s="6"/>
    </row>
    <row r="7" spans="1:7" ht="50.25" customHeight="1" x14ac:dyDescent="0.35">
      <c r="A7" s="3" t="s">
        <v>501</v>
      </c>
      <c r="B7" s="7" t="s">
        <v>722</v>
      </c>
      <c r="G7">
        <v>1</v>
      </c>
    </row>
    <row r="8" spans="1:7" ht="29" x14ac:dyDescent="0.35">
      <c r="A8" s="8" t="s">
        <v>503</v>
      </c>
      <c r="B8" s="6" t="s">
        <v>504</v>
      </c>
    </row>
    <row r="9" spans="1:7" x14ac:dyDescent="0.35">
      <c r="A9" s="3" t="s">
        <v>505</v>
      </c>
      <c r="B9" s="7" t="s">
        <v>669</v>
      </c>
    </row>
    <row r="10" spans="1:7" ht="29" x14ac:dyDescent="0.35">
      <c r="A10" s="5" t="s">
        <v>507</v>
      </c>
      <c r="B10" s="6" t="s">
        <v>508</v>
      </c>
    </row>
    <row r="11" spans="1:7" x14ac:dyDescent="0.35">
      <c r="A11" s="3" t="s">
        <v>509</v>
      </c>
      <c r="B11" s="7"/>
    </row>
    <row r="12" spans="1:7" x14ac:dyDescent="0.35">
      <c r="A12" s="5" t="s">
        <v>510</v>
      </c>
      <c r="B12" s="9"/>
    </row>
    <row r="13" spans="1:7" x14ac:dyDescent="0.35">
      <c r="A13" s="3" t="s">
        <v>1</v>
      </c>
      <c r="B13" s="4" t="str">
        <f>LEFT(B32,LEN(B32)-2)</f>
        <v>Otsene toetus (Economic)</v>
      </c>
    </row>
    <row r="14" spans="1:7" ht="72.5" x14ac:dyDescent="0.35">
      <c r="A14" s="5" t="s">
        <v>512</v>
      </c>
      <c r="B14" s="10" t="s">
        <v>723</v>
      </c>
    </row>
    <row r="15" spans="1:7" ht="29" x14ac:dyDescent="0.35">
      <c r="A15" s="3" t="s">
        <v>2</v>
      </c>
      <c r="B15" s="4" t="str">
        <f>LEFT(B39,LEN(B39)-2)</f>
        <v>Planeeritud (Planned)</v>
      </c>
    </row>
    <row r="16" spans="1:7" ht="29" x14ac:dyDescent="0.35">
      <c r="A16" s="5" t="s">
        <v>514</v>
      </c>
      <c r="B16" s="10">
        <v>2035</v>
      </c>
    </row>
    <row r="17" spans="1:2" ht="29" x14ac:dyDescent="0.35">
      <c r="A17" s="3" t="s">
        <v>55</v>
      </c>
      <c r="B17" s="4" t="s">
        <v>59</v>
      </c>
    </row>
    <row r="18" spans="1:2" ht="29" x14ac:dyDescent="0.35">
      <c r="A18" s="5" t="s">
        <v>516</v>
      </c>
      <c r="B18" s="10" t="s">
        <v>533</v>
      </c>
    </row>
    <row r="19" spans="1:2" ht="29" x14ac:dyDescent="0.35">
      <c r="A19" s="3" t="s">
        <v>518</v>
      </c>
      <c r="B19" s="11"/>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7AEEBEC-4683-482D-9161-1BAD850630A8}">
          <x14:formula1>
            <xm:f>Input!$A$3:$A$40</xm:f>
          </x14:formula1>
          <xm:sqref>B1</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2AE9B-A0A1-4FB5-9881-652A1E4B515E}">
  <sheetPr codeName="Leht23">
    <tabColor rgb="FFFCD5B4"/>
    <pageSetUpPr fitToPage="1"/>
  </sheetPr>
  <dimension ref="A1:G47"/>
  <sheetViews>
    <sheetView workbookViewId="0">
      <selection activeCell="B19" sqref="B19"/>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TR11</v>
      </c>
    </row>
    <row r="4" spans="1:2" x14ac:dyDescent="0.35">
      <c r="A4" s="5" t="s">
        <v>496</v>
      </c>
      <c r="B4" s="6" t="s">
        <v>724</v>
      </c>
    </row>
    <row r="5" spans="1:2" x14ac:dyDescent="0.35">
      <c r="A5" s="3" t="s">
        <v>497</v>
      </c>
      <c r="B5" s="7" t="s">
        <v>703</v>
      </c>
    </row>
    <row r="6" spans="1:2" x14ac:dyDescent="0.35">
      <c r="A6" s="5" t="s">
        <v>499</v>
      </c>
      <c r="B6" s="6"/>
    </row>
    <row r="7" spans="1:2" ht="43.5" x14ac:dyDescent="0.35">
      <c r="A7" s="3" t="s">
        <v>501</v>
      </c>
      <c r="B7" s="7" t="s">
        <v>725</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726</v>
      </c>
    </row>
    <row r="13" spans="1:2" x14ac:dyDescent="0.35">
      <c r="A13" s="3" t="s">
        <v>1</v>
      </c>
      <c r="B13" s="4" t="str">
        <f>LEFT(B32,LEN(B32)-2)</f>
        <v>Maksundus (Fiscal)</v>
      </c>
    </row>
    <row r="14" spans="1:2" ht="72.5" x14ac:dyDescent="0.35">
      <c r="A14" s="5" t="s">
        <v>512</v>
      </c>
      <c r="B14" s="44" t="s">
        <v>727</v>
      </c>
    </row>
    <row r="15" spans="1:2" ht="29" x14ac:dyDescent="0.35">
      <c r="A15" s="3" t="s">
        <v>2</v>
      </c>
      <c r="B15" s="4" t="str">
        <f>LEFT(B39,LEN(B39)-2)</f>
        <v>Planeeritud (Planned)</v>
      </c>
    </row>
    <row r="16" spans="1:2" ht="29" x14ac:dyDescent="0.35">
      <c r="A16" s="5" t="s">
        <v>514</v>
      </c>
      <c r="B16" s="10"/>
    </row>
    <row r="17" spans="1:2" ht="29" x14ac:dyDescent="0.35">
      <c r="A17" s="3" t="s">
        <v>55</v>
      </c>
      <c r="B17" s="4" t="s">
        <v>59</v>
      </c>
    </row>
    <row r="18" spans="1:2" ht="29" x14ac:dyDescent="0.35">
      <c r="A18" s="5" t="s">
        <v>516</v>
      </c>
      <c r="B18" s="10" t="s">
        <v>533</v>
      </c>
    </row>
    <row r="19" spans="1:2" ht="58" x14ac:dyDescent="0.35">
      <c r="A19" s="3" t="s">
        <v>518</v>
      </c>
      <c r="B19" s="11" t="s">
        <v>701</v>
      </c>
    </row>
    <row r="20" spans="1:2" x14ac:dyDescent="0.35">
      <c r="A20" s="5" t="s">
        <v>520</v>
      </c>
      <c r="B20" s="10" t="s">
        <v>618</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c r="B25" t="s">
        <v>523</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Maksundus (Fiscal);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display="https://www.mkm.ee/sites/default/files/180917_energiatohusus_2030_aruanne.pdf; https://www.kik.ee/sites/default/files/aruanne_kliimapoliitika_kulutohusus_final.pdf" xr:uid="{2560C61F-9AEB-429F-8B9F-632AF6AB0BAC}"/>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84F4234E-C28E-4D60-915C-9D8891D677F5}">
          <x14:formula1>
            <xm:f>Input!$A$3:$A$40</xm:f>
          </x14:formula1>
          <xm:sqref>B1</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AD7A-417D-4919-9C38-292D5F309149}">
  <sheetPr>
    <tabColor theme="9" tint="0.59999389629810485"/>
  </sheetPr>
  <dimension ref="A1:G47"/>
  <sheetViews>
    <sheetView topLeftCell="A6" workbookViewId="0">
      <selection activeCell="H21" sqref="H21"/>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TR12</v>
      </c>
    </row>
    <row r="4" spans="1:2" x14ac:dyDescent="0.35">
      <c r="A4" s="5" t="s">
        <v>496</v>
      </c>
      <c r="B4" s="6" t="s">
        <v>222</v>
      </c>
    </row>
    <row r="5" spans="1:2" x14ac:dyDescent="0.35">
      <c r="A5" s="3" t="s">
        <v>497</v>
      </c>
      <c r="B5" s="7" t="s">
        <v>728</v>
      </c>
    </row>
    <row r="6" spans="1:2" x14ac:dyDescent="0.35">
      <c r="A6" s="5" t="s">
        <v>499</v>
      </c>
      <c r="B6" s="6"/>
    </row>
    <row r="7" spans="1:2" ht="84.75" customHeight="1" x14ac:dyDescent="0.35">
      <c r="A7" s="3" t="s">
        <v>501</v>
      </c>
      <c r="B7" s="7" t="s">
        <v>729</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730</v>
      </c>
    </row>
    <row r="13" spans="1:2" x14ac:dyDescent="0.35">
      <c r="A13" s="3" t="s">
        <v>1</v>
      </c>
      <c r="B13" s="4" t="str">
        <f>LEFT(B32,LEN(B32)-2)</f>
        <v>Teavitamine (Information)</v>
      </c>
    </row>
    <row r="14" spans="1:2" ht="58" x14ac:dyDescent="0.35">
      <c r="A14" s="5" t="s">
        <v>512</v>
      </c>
      <c r="B14" s="44" t="s">
        <v>717</v>
      </c>
    </row>
    <row r="15" spans="1:2" ht="29" x14ac:dyDescent="0.35">
      <c r="A15" s="3" t="s">
        <v>2</v>
      </c>
      <c r="B15" s="4" t="str">
        <f>LEFT(B39,LEN(B39)-2)</f>
        <v>Planeeritud (Planned)</v>
      </c>
    </row>
    <row r="16" spans="1:2" ht="29" x14ac:dyDescent="0.35">
      <c r="A16" s="5" t="s">
        <v>514</v>
      </c>
      <c r="B16" s="10"/>
    </row>
    <row r="17" spans="1:2" ht="29" x14ac:dyDescent="0.35">
      <c r="A17" s="3" t="s">
        <v>55</v>
      </c>
      <c r="B17" s="4" t="s">
        <v>59</v>
      </c>
    </row>
    <row r="18" spans="1:2" ht="29" x14ac:dyDescent="0.35">
      <c r="A18" s="5" t="s">
        <v>516</v>
      </c>
      <c r="B18" s="10" t="s">
        <v>533</v>
      </c>
    </row>
    <row r="19" spans="1:2" ht="58" x14ac:dyDescent="0.35">
      <c r="A19" s="3" t="s">
        <v>518</v>
      </c>
      <c r="B19" s="11" t="s">
        <v>701</v>
      </c>
    </row>
    <row r="20" spans="1:2" x14ac:dyDescent="0.35">
      <c r="A20" s="5" t="s">
        <v>520</v>
      </c>
      <c r="B20" s="10" t="s">
        <v>731</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display="https://www.mkm.ee/sites/default/files/180917_energiatohusus_2030_aruanne.pdf; https://www.kik.ee/sites/default/files/aruanne_kliimapoliitika_kulutohusus_final.pdf" xr:uid="{98B5D825-ED45-47CA-867A-93EE327CC14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3E68B5A-0C17-4C27-A526-7D1FE0C2F582}">
          <x14:formula1>
            <xm:f>Input!$A$3:$A$40</xm:f>
          </x14:formula1>
          <xm:sqref>B1</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6926-23F0-45CF-9602-2D0055AE6020}">
  <sheetPr>
    <tabColor rgb="FFFABF8F"/>
    <pageSetUpPr fitToPage="1"/>
  </sheetPr>
  <dimension ref="A1:G47"/>
  <sheetViews>
    <sheetView workbookViewId="0">
      <selection activeCell="C14" sqref="C14"/>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t="s">
        <v>553</v>
      </c>
    </row>
    <row r="3" spans="1:3" x14ac:dyDescent="0.35">
      <c r="A3" s="3" t="s">
        <v>495</v>
      </c>
      <c r="B3" s="12" t="str">
        <f ca="1">MID(CELL("filename",A1),FIND("]",CELL("filename",A1))+1,255)</f>
        <v>TR13</v>
      </c>
    </row>
    <row r="4" spans="1:3" x14ac:dyDescent="0.35">
      <c r="A4" s="5" t="s">
        <v>496</v>
      </c>
      <c r="B4" s="6" t="s">
        <v>732</v>
      </c>
    </row>
    <row r="5" spans="1:3" ht="29" x14ac:dyDescent="0.35">
      <c r="A5" s="3" t="s">
        <v>497</v>
      </c>
      <c r="B5" s="7" t="s">
        <v>733</v>
      </c>
    </row>
    <row r="6" spans="1:3" x14ac:dyDescent="0.35">
      <c r="A6" s="5" t="s">
        <v>499</v>
      </c>
      <c r="B6" s="6"/>
    </row>
    <row r="7" spans="1:3" ht="29" x14ac:dyDescent="0.35">
      <c r="A7" s="3" t="s">
        <v>501</v>
      </c>
      <c r="B7" s="7" t="s">
        <v>734</v>
      </c>
    </row>
    <row r="8" spans="1:3" ht="29" x14ac:dyDescent="0.35">
      <c r="A8" s="8" t="s">
        <v>503</v>
      </c>
      <c r="B8" s="6" t="s">
        <v>504</v>
      </c>
    </row>
    <row r="9" spans="1:3" x14ac:dyDescent="0.35">
      <c r="A9" s="3" t="s">
        <v>505</v>
      </c>
      <c r="B9" s="7" t="s">
        <v>669</v>
      </c>
    </row>
    <row r="10" spans="1:3" ht="29" x14ac:dyDescent="0.35">
      <c r="A10" s="5" t="s">
        <v>507</v>
      </c>
      <c r="B10" s="6" t="s">
        <v>508</v>
      </c>
    </row>
    <row r="11" spans="1:3" x14ac:dyDescent="0.35">
      <c r="A11" s="3" t="s">
        <v>509</v>
      </c>
      <c r="B11" s="7"/>
    </row>
    <row r="12" spans="1:3" x14ac:dyDescent="0.35">
      <c r="A12" s="5" t="s">
        <v>510</v>
      </c>
      <c r="B12" s="81" t="s">
        <v>735</v>
      </c>
    </row>
    <row r="13" spans="1:3" x14ac:dyDescent="0.35">
      <c r="A13" s="3" t="s">
        <v>1</v>
      </c>
      <c r="B13" s="4" t="str">
        <f>LEFT(B32,LEN(B32)-2)</f>
        <v>Otsene toetus (Economic)</v>
      </c>
    </row>
    <row r="14" spans="1:3" ht="87" x14ac:dyDescent="0.35">
      <c r="A14" s="5" t="s">
        <v>512</v>
      </c>
      <c r="B14" s="44" t="s">
        <v>736</v>
      </c>
      <c r="C14" s="24"/>
    </row>
    <row r="15" spans="1:3" ht="29" x14ac:dyDescent="0.35">
      <c r="A15" s="3" t="s">
        <v>2</v>
      </c>
      <c r="B15" s="4" t="str">
        <f>LEFT(B39,LEN(B39)-2)</f>
        <v>Rakendatud (Adopted or Expired)</v>
      </c>
    </row>
    <row r="16" spans="1:3" ht="29" x14ac:dyDescent="0.35">
      <c r="A16" s="5" t="s">
        <v>514</v>
      </c>
      <c r="B16" s="10" t="s">
        <v>737</v>
      </c>
    </row>
    <row r="17" spans="1:2" ht="29" x14ac:dyDescent="0.35">
      <c r="A17" s="3" t="s">
        <v>55</v>
      </c>
      <c r="B17" s="4" t="s">
        <v>56</v>
      </c>
    </row>
    <row r="18" spans="1:2" ht="29" x14ac:dyDescent="0.35">
      <c r="A18" s="5" t="s">
        <v>516</v>
      </c>
      <c r="B18" s="10" t="s">
        <v>533</v>
      </c>
    </row>
    <row r="19" spans="1:2" ht="58" x14ac:dyDescent="0.35">
      <c r="A19" s="3" t="s">
        <v>518</v>
      </c>
      <c r="B19" s="11" t="s">
        <v>701</v>
      </c>
    </row>
    <row r="20" spans="1:2" ht="29" x14ac:dyDescent="0.35">
      <c r="A20" s="5" t="s">
        <v>520</v>
      </c>
      <c r="B20" s="10" t="s">
        <v>738</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display="https://www.mkm.ee/sites/default/files/180917_energiatohusus_2030_aruanne.pdf; https://www.kik.ee/sites/default/files/aruanne_kliimapoliitika_kulutohusus_final.pdf" xr:uid="{D31D2BE1-4E45-4B80-91EE-66D9B85374B9}"/>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12A68FC9-9CBF-4A93-918A-569DC31DDDEC}">
          <x14:formula1>
            <xm:f>Input!$A$3:$A$40</xm:f>
          </x14:formula1>
          <xm:sqref>B1</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86BB-944D-4914-B9FE-7BF50123CB95}">
  <sheetPr>
    <tabColor rgb="FFFABF8F"/>
  </sheetPr>
  <dimension ref="A1:G47"/>
  <sheetViews>
    <sheetView workbookViewId="0">
      <selection activeCell="B8" sqref="B8"/>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553</v>
      </c>
    </row>
    <row r="3" spans="1:2" x14ac:dyDescent="0.35">
      <c r="A3" s="3" t="s">
        <v>495</v>
      </c>
      <c r="B3" s="12" t="str">
        <f ca="1">MID(CELL("filename",A1),FIND("]",CELL("filename",A1))+1,255)</f>
        <v>TR14</v>
      </c>
    </row>
    <row r="4" spans="1:2" x14ac:dyDescent="0.35">
      <c r="A4" s="5" t="s">
        <v>496</v>
      </c>
      <c r="B4" s="6" t="s">
        <v>228</v>
      </c>
    </row>
    <row r="5" spans="1:2" ht="29" x14ac:dyDescent="0.35">
      <c r="A5" s="3" t="s">
        <v>497</v>
      </c>
      <c r="B5" s="7" t="s">
        <v>739</v>
      </c>
    </row>
    <row r="6" spans="1:2" x14ac:dyDescent="0.35">
      <c r="A6" s="5" t="s">
        <v>499</v>
      </c>
      <c r="B6" s="6"/>
    </row>
    <row r="7" spans="1:2" ht="87" x14ac:dyDescent="0.35">
      <c r="A7" s="3" t="s">
        <v>501</v>
      </c>
      <c r="B7" s="83" t="s">
        <v>740</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741</v>
      </c>
    </row>
    <row r="13" spans="1:2" x14ac:dyDescent="0.35">
      <c r="A13" s="3" t="s">
        <v>1</v>
      </c>
      <c r="B13" s="4" t="str">
        <f>LEFT(B32,LEN(B32)-2)</f>
        <v>Otsene toetus (Economic)</v>
      </c>
    </row>
    <row r="14" spans="1:2" ht="101.5" x14ac:dyDescent="0.35">
      <c r="A14" s="5" t="s">
        <v>512</v>
      </c>
      <c r="B14" s="44" t="s">
        <v>742</v>
      </c>
    </row>
    <row r="15" spans="1:2" ht="29" x14ac:dyDescent="0.35">
      <c r="A15" s="3" t="s">
        <v>2</v>
      </c>
      <c r="B15" s="4" t="str">
        <f>LEFT(B39,LEN(B39)-2)</f>
        <v>Rakendatud (Adopted or Expired)</v>
      </c>
    </row>
    <row r="16" spans="1:2" ht="29" x14ac:dyDescent="0.35">
      <c r="A16" s="5" t="s">
        <v>514</v>
      </c>
      <c r="B16" s="10" t="s">
        <v>737</v>
      </c>
    </row>
    <row r="17" spans="1:2" ht="29" x14ac:dyDescent="0.35">
      <c r="A17" s="3" t="s">
        <v>55</v>
      </c>
      <c r="B17" s="4" t="s">
        <v>56</v>
      </c>
    </row>
    <row r="18" spans="1:2" ht="29" x14ac:dyDescent="0.35">
      <c r="A18" s="5" t="s">
        <v>516</v>
      </c>
      <c r="B18" s="10" t="s">
        <v>533</v>
      </c>
    </row>
    <row r="19" spans="1:2" ht="29" x14ac:dyDescent="0.35">
      <c r="A19" s="3" t="s">
        <v>518</v>
      </c>
      <c r="B19" s="11"/>
    </row>
    <row r="20" spans="1:2" ht="29" x14ac:dyDescent="0.35">
      <c r="A20" s="5" t="s">
        <v>520</v>
      </c>
      <c r="B20" s="10" t="s">
        <v>738</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6E2B3F-811B-4DC0-B56B-763B14B92A12}">
          <x14:formula1>
            <xm:f>Input!$A$3:$A$40</xm:f>
          </x14:formula1>
          <xm:sqref>B1</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29F6-9156-4A63-841E-432F8A8C2C20}">
  <sheetPr>
    <tabColor rgb="FFFABF8F"/>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553</v>
      </c>
    </row>
    <row r="3" spans="1:2" x14ac:dyDescent="0.35">
      <c r="A3" s="3" t="s">
        <v>495</v>
      </c>
      <c r="B3" s="12" t="str">
        <f ca="1">MID(CELL("filename",A1),FIND("]",CELL("filename",A1))+1,255)</f>
        <v>TR15</v>
      </c>
    </row>
    <row r="4" spans="1:2" x14ac:dyDescent="0.35">
      <c r="A4" s="5" t="s">
        <v>496</v>
      </c>
      <c r="B4" s="31" t="s">
        <v>743</v>
      </c>
    </row>
    <row r="5" spans="1:2" ht="29" x14ac:dyDescent="0.35">
      <c r="A5" s="3" t="s">
        <v>497</v>
      </c>
      <c r="B5" s="7" t="s">
        <v>744</v>
      </c>
    </row>
    <row r="6" spans="1:2" x14ac:dyDescent="0.35">
      <c r="A6" s="5" t="s">
        <v>499</v>
      </c>
      <c r="B6" s="6"/>
    </row>
    <row r="7" spans="1:2" ht="35.75" customHeight="1" x14ac:dyDescent="0.35">
      <c r="A7" s="3" t="s">
        <v>501</v>
      </c>
      <c r="B7" s="7" t="s">
        <v>745</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746</v>
      </c>
    </row>
    <row r="13" spans="1:2" x14ac:dyDescent="0.35">
      <c r="A13" s="3" t="s">
        <v>1</v>
      </c>
      <c r="B13" s="4" t="str">
        <f>LEFT(B32,LEN(B32)-2)</f>
        <v>Otsene toetus (Economic)</v>
      </c>
    </row>
    <row r="14" spans="1:2" ht="130.5" x14ac:dyDescent="0.35">
      <c r="A14" s="5" t="s">
        <v>512</v>
      </c>
      <c r="B14" s="44" t="s">
        <v>711</v>
      </c>
    </row>
    <row r="15" spans="1:2" ht="29" x14ac:dyDescent="0.35">
      <c r="A15" s="3" t="s">
        <v>2</v>
      </c>
      <c r="B15" s="4" t="str">
        <f>LEFT(B39,LEN(B39)-2)</f>
        <v>Planeeritud (Planned)</v>
      </c>
    </row>
    <row r="16" spans="1:2" ht="29" x14ac:dyDescent="0.35">
      <c r="A16" s="5" t="s">
        <v>514</v>
      </c>
      <c r="B16" s="10" t="s">
        <v>747</v>
      </c>
    </row>
    <row r="17" spans="1:2" ht="29" x14ac:dyDescent="0.35">
      <c r="A17" s="3" t="s">
        <v>55</v>
      </c>
      <c r="B17" s="4" t="s">
        <v>56</v>
      </c>
    </row>
    <row r="18" spans="1:2" ht="29" x14ac:dyDescent="0.35">
      <c r="A18" s="5" t="s">
        <v>516</v>
      </c>
      <c r="B18" s="10" t="s">
        <v>533</v>
      </c>
    </row>
    <row r="19" spans="1:2" ht="29" x14ac:dyDescent="0.35">
      <c r="A19" s="3" t="s">
        <v>518</v>
      </c>
      <c r="B19" s="11"/>
    </row>
    <row r="20" spans="1:2" x14ac:dyDescent="0.35">
      <c r="A20" s="5" t="s">
        <v>520</v>
      </c>
      <c r="B20" s="10" t="s">
        <v>521</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90A051-6998-4486-A8A0-B8C16A1FFEDB}">
          <x14:formula1>
            <xm:f>Input!$A$3:$A$40</xm:f>
          </x14:formula1>
          <xm:sqref>B1</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F98-6312-41E5-B94F-F7A52FA9CC40}">
  <sheetPr>
    <tabColor rgb="FFFABF8F"/>
  </sheetPr>
  <dimension ref="A1:B39"/>
  <sheetViews>
    <sheetView workbookViewId="0">
      <selection activeCell="B8" sqref="B8"/>
    </sheetView>
  </sheetViews>
  <sheetFormatPr defaultColWidth="8.6328125" defaultRowHeight="14.5" x14ac:dyDescent="0.35"/>
  <cols>
    <col min="1" max="1" width="42.453125" customWidth="1"/>
    <col min="2" max="2" width="63.6328125" customWidth="1"/>
  </cols>
  <sheetData>
    <row r="1" spans="1:2" x14ac:dyDescent="0.35">
      <c r="A1" s="3" t="s">
        <v>493</v>
      </c>
      <c r="B1" s="4" t="s">
        <v>4</v>
      </c>
    </row>
    <row r="2" spans="1:2" ht="26.25" customHeight="1" x14ac:dyDescent="0.35">
      <c r="A2" s="5" t="s">
        <v>494</v>
      </c>
      <c r="B2" s="6" t="s">
        <v>553</v>
      </c>
    </row>
    <row r="3" spans="1:2" ht="27.75" customHeight="1" x14ac:dyDescent="0.35">
      <c r="A3" s="3" t="s">
        <v>495</v>
      </c>
      <c r="B3" s="7" t="str">
        <f ca="1">MID(CELL("filename",A1),FIND("]",CELL("filename",A1))+1,255)</f>
        <v>TR16a</v>
      </c>
    </row>
    <row r="4" spans="1:2" ht="38.25" customHeight="1" x14ac:dyDescent="0.35">
      <c r="A4" s="5" t="s">
        <v>496</v>
      </c>
      <c r="B4" s="6" t="s">
        <v>235</v>
      </c>
    </row>
    <row r="5" spans="1:2" ht="30.75" customHeight="1" x14ac:dyDescent="0.35">
      <c r="A5" s="3" t="s">
        <v>497</v>
      </c>
      <c r="B5" s="7" t="s">
        <v>677</v>
      </c>
    </row>
    <row r="6" spans="1:2" x14ac:dyDescent="0.35">
      <c r="A6" s="5" t="s">
        <v>499</v>
      </c>
      <c r="B6" s="6" t="s">
        <v>748</v>
      </c>
    </row>
    <row r="7" spans="1:2" ht="49.5" customHeight="1" x14ac:dyDescent="0.35">
      <c r="A7" s="3" t="s">
        <v>501</v>
      </c>
      <c r="B7" s="7" t="s">
        <v>749</v>
      </c>
    </row>
    <row r="8" spans="1:2" ht="27.75" customHeight="1" x14ac:dyDescent="0.35">
      <c r="A8" s="8" t="s">
        <v>503</v>
      </c>
      <c r="B8" s="6" t="s">
        <v>504</v>
      </c>
    </row>
    <row r="9" spans="1:2" x14ac:dyDescent="0.35">
      <c r="A9" s="3" t="s">
        <v>505</v>
      </c>
      <c r="B9" s="7" t="s">
        <v>669</v>
      </c>
    </row>
    <row r="10" spans="1:2" ht="50.25" customHeight="1" x14ac:dyDescent="0.35">
      <c r="A10" s="5" t="s">
        <v>507</v>
      </c>
      <c r="B10" s="6" t="s">
        <v>508</v>
      </c>
    </row>
    <row r="11" spans="1:2" x14ac:dyDescent="0.35">
      <c r="A11" s="3" t="s">
        <v>509</v>
      </c>
      <c r="B11" s="7"/>
    </row>
    <row r="12" spans="1:2" x14ac:dyDescent="0.35">
      <c r="A12" s="5" t="s">
        <v>510</v>
      </c>
      <c r="B12" s="81" t="s">
        <v>750</v>
      </c>
    </row>
    <row r="13" spans="1:2" ht="21.75" customHeight="1" x14ac:dyDescent="0.35">
      <c r="A13" s="3" t="s">
        <v>1</v>
      </c>
      <c r="B13" s="4" t="str">
        <f>LEFT(B32,LEN(B32)-2)</f>
        <v>Otsene toetus (Economic)</v>
      </c>
    </row>
    <row r="14" spans="1:2" ht="155.25" customHeight="1" x14ac:dyDescent="0.35">
      <c r="A14" s="5" t="s">
        <v>512</v>
      </c>
      <c r="B14" s="44" t="s">
        <v>687</v>
      </c>
    </row>
    <row r="15" spans="1:2" ht="31.5" customHeight="1" x14ac:dyDescent="0.35">
      <c r="A15" s="3" t="s">
        <v>2</v>
      </c>
      <c r="B15" s="4" t="str">
        <f>LEFT(B39,LEN(B39)-2)</f>
        <v>Käimasolev (Implemented)</v>
      </c>
    </row>
    <row r="16" spans="1:2" ht="30" customHeight="1" x14ac:dyDescent="0.35">
      <c r="A16" s="5" t="s">
        <v>514</v>
      </c>
      <c r="B16" s="10" t="s">
        <v>751</v>
      </c>
    </row>
    <row r="17" spans="1:2" ht="44.25" customHeight="1" x14ac:dyDescent="0.35">
      <c r="A17" s="3" t="s">
        <v>55</v>
      </c>
      <c r="B17" s="4" t="s">
        <v>56</v>
      </c>
    </row>
    <row r="18" spans="1:2" ht="29" x14ac:dyDescent="0.35">
      <c r="A18" s="5" t="s">
        <v>516</v>
      </c>
      <c r="B18" s="10" t="s">
        <v>533</v>
      </c>
    </row>
    <row r="19" spans="1:2" x14ac:dyDescent="0.35">
      <c r="A19" s="3" t="s">
        <v>518</v>
      </c>
      <c r="B19" s="4"/>
    </row>
    <row r="20" spans="1:2" ht="58" x14ac:dyDescent="0.35">
      <c r="A20" s="92" t="s">
        <v>520</v>
      </c>
      <c r="B20" s="30" t="s">
        <v>680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2" x14ac:dyDescent="0.35">
      <c r="A34" s="2" t="s">
        <v>525</v>
      </c>
    </row>
    <row r="35" spans="1:2" x14ac:dyDescent="0.35">
      <c r="A35" t="str">
        <f>Input!C3</f>
        <v>Rakendatud (Adopted or Expired)</v>
      </c>
    </row>
    <row r="36" spans="1:2" x14ac:dyDescent="0.35">
      <c r="A36" t="str">
        <f>Input!C4</f>
        <v>Käimasolev (Implemented)</v>
      </c>
      <c r="B36" t="s">
        <v>523</v>
      </c>
    </row>
    <row r="37" spans="1:2" x14ac:dyDescent="0.35">
      <c r="A37" t="str">
        <f>Input!C5</f>
        <v>Planeeritud (Planned)</v>
      </c>
    </row>
    <row r="38" spans="1:2" x14ac:dyDescent="0.35">
      <c r="A38" t="str">
        <f>Input!C6</f>
        <v>Kavandamisel (Provisional)</v>
      </c>
    </row>
    <row r="39" spans="1:2" x14ac:dyDescent="0.35">
      <c r="A39" t="s">
        <v>524</v>
      </c>
      <c r="B39" t="str">
        <f>CONCATENATE(IF(NOT(ISBLANK(B35)),A35&amp;"; ", ""),IF(NOT(ISBLANK(B36)),A36&amp;"; ",""),IF(NOT(ISBLANK(B37)),A37&amp;"; ",""),IF(NOT(ISBLANK(B38)),A38&amp;"; ",""))</f>
        <v xml:space="preserve">Käimasolev (Implemented); </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EDE1343-3F99-4F27-914F-6C07FECD35F5}">
          <x14:formula1>
            <xm:f>Input!$A$3:$A$40</xm:f>
          </x14:formula1>
          <xm:sqref>B1</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9406-0B4A-4191-9A41-7627D20E7F9B}">
  <sheetPr>
    <tabColor rgb="FFFABF8F"/>
  </sheetPr>
  <dimension ref="A1:B39"/>
  <sheetViews>
    <sheetView workbookViewId="0">
      <selection activeCell="E12" sqref="E12"/>
    </sheetView>
  </sheetViews>
  <sheetFormatPr defaultColWidth="8.6328125" defaultRowHeight="14.5" x14ac:dyDescent="0.35"/>
  <cols>
    <col min="1" max="1" width="42.453125" customWidth="1"/>
    <col min="2" max="2" width="69.90625" customWidth="1"/>
  </cols>
  <sheetData>
    <row r="1" spans="1:2" x14ac:dyDescent="0.35">
      <c r="A1" s="3" t="s">
        <v>493</v>
      </c>
      <c r="B1" s="4" t="s">
        <v>4</v>
      </c>
    </row>
    <row r="2" spans="1:2" ht="26.25" customHeight="1" x14ac:dyDescent="0.35">
      <c r="A2" s="5" t="s">
        <v>494</v>
      </c>
      <c r="B2" s="6" t="s">
        <v>553</v>
      </c>
    </row>
    <row r="3" spans="1:2" ht="27.75" customHeight="1" x14ac:dyDescent="0.35">
      <c r="A3" s="3" t="s">
        <v>495</v>
      </c>
      <c r="B3" s="7" t="str">
        <f ca="1">MID(CELL("filename",A1),FIND("]",CELL("filename",A1))+1,255)</f>
        <v>TR16b</v>
      </c>
    </row>
    <row r="4" spans="1:2" ht="38.25" customHeight="1" x14ac:dyDescent="0.35">
      <c r="A4" s="5" t="s">
        <v>496</v>
      </c>
      <c r="B4" s="6" t="s">
        <v>238</v>
      </c>
    </row>
    <row r="5" spans="1:2" ht="30.75" customHeight="1" x14ac:dyDescent="0.35">
      <c r="A5" s="3" t="s">
        <v>497</v>
      </c>
      <c r="B5" s="7" t="s">
        <v>677</v>
      </c>
    </row>
    <row r="6" spans="1:2" ht="29" x14ac:dyDescent="0.35">
      <c r="A6" s="5" t="s">
        <v>499</v>
      </c>
      <c r="B6" s="10" t="s">
        <v>752</v>
      </c>
    </row>
    <row r="7" spans="1:2" ht="42.75" customHeight="1" x14ac:dyDescent="0.35">
      <c r="A7" s="3" t="s">
        <v>501</v>
      </c>
      <c r="B7" s="7" t="s">
        <v>753</v>
      </c>
    </row>
    <row r="8" spans="1:2" ht="27.75" customHeight="1" x14ac:dyDescent="0.35">
      <c r="A8" s="8" t="s">
        <v>503</v>
      </c>
      <c r="B8" s="6" t="s">
        <v>504</v>
      </c>
    </row>
    <row r="9" spans="1:2" x14ac:dyDescent="0.35">
      <c r="A9" s="3" t="s">
        <v>505</v>
      </c>
      <c r="B9" s="7" t="s">
        <v>669</v>
      </c>
    </row>
    <row r="10" spans="1:2" ht="50.25" customHeight="1" x14ac:dyDescent="0.35">
      <c r="A10" s="5" t="s">
        <v>507</v>
      </c>
      <c r="B10" s="6" t="s">
        <v>508</v>
      </c>
    </row>
    <row r="11" spans="1:2" x14ac:dyDescent="0.35">
      <c r="A11" s="3" t="s">
        <v>509</v>
      </c>
      <c r="B11" s="7"/>
    </row>
    <row r="12" spans="1:2" x14ac:dyDescent="0.35">
      <c r="A12" s="5" t="s">
        <v>510</v>
      </c>
      <c r="B12" s="81" t="s">
        <v>754</v>
      </c>
    </row>
    <row r="13" spans="1:2" ht="21.75" customHeight="1" x14ac:dyDescent="0.35">
      <c r="A13" s="3" t="s">
        <v>1</v>
      </c>
      <c r="B13" s="4" t="str">
        <f>LEFT(B32,LEN(B32)-2)</f>
        <v>Otsene toetus (Economic)</v>
      </c>
    </row>
    <row r="14" spans="1:2" ht="87" x14ac:dyDescent="0.35">
      <c r="A14" s="5" t="s">
        <v>512</v>
      </c>
      <c r="B14" s="44" t="s">
        <v>687</v>
      </c>
    </row>
    <row r="15" spans="1:2" ht="31.5" customHeight="1" x14ac:dyDescent="0.35">
      <c r="A15" s="3" t="s">
        <v>2</v>
      </c>
      <c r="B15" s="4" t="str">
        <f>LEFT(B39,LEN(B39)-2)</f>
        <v>Käimasolev (Implemented)</v>
      </c>
    </row>
    <row r="16" spans="1:2" ht="30" customHeight="1" x14ac:dyDescent="0.35">
      <c r="A16" s="5" t="s">
        <v>514</v>
      </c>
      <c r="B16" s="10" t="s">
        <v>755</v>
      </c>
    </row>
    <row r="17" spans="1:2" ht="44.25" customHeight="1" x14ac:dyDescent="0.35">
      <c r="A17" s="3" t="s">
        <v>55</v>
      </c>
      <c r="B17" s="4" t="s">
        <v>56</v>
      </c>
    </row>
    <row r="18" spans="1:2" ht="29" x14ac:dyDescent="0.35">
      <c r="A18" s="5" t="s">
        <v>516</v>
      </c>
      <c r="B18" s="10" t="s">
        <v>533</v>
      </c>
    </row>
    <row r="19" spans="1:2" x14ac:dyDescent="0.35">
      <c r="A19" s="3" t="s">
        <v>518</v>
      </c>
      <c r="B19" s="4"/>
    </row>
    <row r="20" spans="1:2" ht="58" x14ac:dyDescent="0.35">
      <c r="A20" s="66" t="s">
        <v>520</v>
      </c>
      <c r="B20" s="30" t="s">
        <v>680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2" x14ac:dyDescent="0.35">
      <c r="A34" s="2" t="s">
        <v>525</v>
      </c>
    </row>
    <row r="35" spans="1:2" x14ac:dyDescent="0.35">
      <c r="A35" t="str">
        <f>Input!C3</f>
        <v>Rakendatud (Adopted or Expired)</v>
      </c>
    </row>
    <row r="36" spans="1:2" x14ac:dyDescent="0.35">
      <c r="A36" t="str">
        <f>Input!C4</f>
        <v>Käimasolev (Implemented)</v>
      </c>
      <c r="B36" t="s">
        <v>523</v>
      </c>
    </row>
    <row r="37" spans="1:2" x14ac:dyDescent="0.35">
      <c r="A37" t="str">
        <f>Input!C5</f>
        <v>Planeeritud (Planned)</v>
      </c>
    </row>
    <row r="38" spans="1:2" x14ac:dyDescent="0.35">
      <c r="A38" t="str">
        <f>Input!C6</f>
        <v>Kavandamisel (Provisional)</v>
      </c>
    </row>
    <row r="39" spans="1:2" x14ac:dyDescent="0.35">
      <c r="A39" t="s">
        <v>524</v>
      </c>
      <c r="B39" t="str">
        <f>CONCATENATE(IF(NOT(ISBLANK(B35)),A35&amp;"; ", ""),IF(NOT(ISBLANK(B36)),A36&amp;"; ",""),IF(NOT(ISBLANK(B37)),A37&amp;"; ",""),IF(NOT(ISBLANK(B38)),A38&amp;"; ",""))</f>
        <v xml:space="preserve">Käimasolev (Implemented); </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CF0E32C-551D-4DAC-AA05-957A98D3A89D}">
          <x14:formula1>
            <xm:f>Input!$A$3:$A$40</xm:f>
          </x14:formula1>
          <xm:sqref>B1</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A9FD-3488-4952-8B2F-99003EE1A9EB}">
  <sheetPr>
    <tabColor rgb="FFFABF8F"/>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12"/>
    </row>
    <row r="4" spans="1:2" ht="29" x14ac:dyDescent="0.35">
      <c r="A4" s="5" t="s">
        <v>496</v>
      </c>
      <c r="B4" s="27" t="s">
        <v>241</v>
      </c>
    </row>
    <row r="5" spans="1:2" x14ac:dyDescent="0.35">
      <c r="A5" s="3" t="s">
        <v>497</v>
      </c>
      <c r="B5" s="7"/>
    </row>
    <row r="6" spans="1:2" x14ac:dyDescent="0.35">
      <c r="A6" s="5" t="s">
        <v>499</v>
      </c>
      <c r="B6" s="6"/>
    </row>
    <row r="7" spans="1:2" ht="58" x14ac:dyDescent="0.35">
      <c r="A7" s="3" t="s">
        <v>501</v>
      </c>
      <c r="B7" s="7" t="s">
        <v>756</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757</v>
      </c>
    </row>
    <row r="13" spans="1:2" x14ac:dyDescent="0.35">
      <c r="A13" s="3" t="s">
        <v>1</v>
      </c>
      <c r="B13" s="4" t="str">
        <f>LEFT(B32,LEN(B32)-2)</f>
        <v>Seadusandlus (Regulatory)</v>
      </c>
    </row>
    <row r="14" spans="1:2" ht="58" x14ac:dyDescent="0.35">
      <c r="A14" s="5" t="s">
        <v>512</v>
      </c>
      <c r="B14" s="44" t="s">
        <v>717</v>
      </c>
    </row>
    <row r="15" spans="1:2" ht="29" x14ac:dyDescent="0.35">
      <c r="A15" s="3" t="s">
        <v>2</v>
      </c>
      <c r="B15" s="4" t="str">
        <f>LEFT(B39,LEN(B39)-2)</f>
        <v>Rakendatud (Adopted or Expired)</v>
      </c>
    </row>
    <row r="16" spans="1:2" ht="29" x14ac:dyDescent="0.35">
      <c r="A16" s="5" t="s">
        <v>514</v>
      </c>
      <c r="B16" s="10" t="s">
        <v>648</v>
      </c>
    </row>
    <row r="17" spans="1:2" ht="29" x14ac:dyDescent="0.35">
      <c r="A17" s="3" t="s">
        <v>55</v>
      </c>
      <c r="B17" s="4" t="s">
        <v>56</v>
      </c>
    </row>
    <row r="18" spans="1:2" ht="29" x14ac:dyDescent="0.35">
      <c r="A18" s="5" t="s">
        <v>516</v>
      </c>
      <c r="B18" s="10" t="s">
        <v>533</v>
      </c>
    </row>
    <row r="19" spans="1:2" ht="29" x14ac:dyDescent="0.35">
      <c r="A19" s="3" t="s">
        <v>518</v>
      </c>
      <c r="B19" s="11"/>
    </row>
    <row r="20" spans="1:2" x14ac:dyDescent="0.35">
      <c r="A20" s="5" t="s">
        <v>520</v>
      </c>
      <c r="B20" s="10" t="s">
        <v>618</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B85F8E8F-5097-41E5-A352-015B692756E4}">
          <x14:formula1>
            <xm:f>Input!$A$3:$A$40</xm:f>
          </x14:formula1>
          <xm:sqref>B1</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C51E-A77D-4125-9265-F912EA801875}">
  <sheetPr>
    <tabColor rgb="FFFABF8F"/>
    <pageSetUpPr fitToPage="1"/>
  </sheetPr>
  <dimension ref="A1:G47"/>
  <sheetViews>
    <sheetView workbookViewId="0">
      <selection activeCell="H21" sqref="H21"/>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12"/>
    </row>
    <row r="4" spans="1:2" x14ac:dyDescent="0.35">
      <c r="A4" s="5" t="s">
        <v>496</v>
      </c>
      <c r="B4" s="27" t="s">
        <v>245</v>
      </c>
    </row>
    <row r="5" spans="1:2" ht="29" x14ac:dyDescent="0.35">
      <c r="A5" s="3" t="s">
        <v>497</v>
      </c>
      <c r="B5" s="7" t="s">
        <v>758</v>
      </c>
    </row>
    <row r="6" spans="1:2" x14ac:dyDescent="0.35">
      <c r="A6" s="5" t="s">
        <v>499</v>
      </c>
      <c r="B6" s="6"/>
    </row>
    <row r="7" spans="1:2" x14ac:dyDescent="0.35">
      <c r="A7" s="3" t="s">
        <v>501</v>
      </c>
      <c r="B7" s="7" t="s">
        <v>759</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101.5" x14ac:dyDescent="0.35">
      <c r="A14" s="5" t="s">
        <v>512</v>
      </c>
      <c r="B14" s="44" t="s">
        <v>687</v>
      </c>
    </row>
    <row r="15" spans="1:2" ht="29" x14ac:dyDescent="0.35">
      <c r="A15" s="3" t="s">
        <v>2</v>
      </c>
      <c r="B15" s="4" t="str">
        <f>LEFT(B39,LEN(B39)-2)</f>
        <v>Rakendatud (Adopted or Expired)</v>
      </c>
    </row>
    <row r="16" spans="1:2" ht="29" x14ac:dyDescent="0.35">
      <c r="A16" s="5" t="s">
        <v>514</v>
      </c>
      <c r="B16" s="10" t="s">
        <v>760</v>
      </c>
    </row>
    <row r="17" spans="1:2" ht="29" x14ac:dyDescent="0.35">
      <c r="A17" s="3" t="s">
        <v>55</v>
      </c>
      <c r="B17" s="4" t="s">
        <v>56</v>
      </c>
    </row>
    <row r="18" spans="1:2" ht="29" x14ac:dyDescent="0.35">
      <c r="A18" s="5" t="s">
        <v>516</v>
      </c>
      <c r="B18" s="10" t="s">
        <v>533</v>
      </c>
    </row>
    <row r="19" spans="1:2" ht="29" x14ac:dyDescent="0.35">
      <c r="A19" s="3" t="s">
        <v>518</v>
      </c>
      <c r="B19" s="11"/>
    </row>
    <row r="20" spans="1:2" x14ac:dyDescent="0.35">
      <c r="A20" s="5" t="s">
        <v>520</v>
      </c>
      <c r="B20" s="10"/>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6BBF5EE6-F2EB-4229-A5F3-D97B0D002311}">
          <x14:formula1>
            <xm:f>Input!$A$3:$A$40</xm:f>
          </x14:formula1>
          <xm:sqref>B1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1AB36-58A6-47BE-A2C3-F555D1EF9BBC}">
  <sheetPr codeName="Leht3">
    <tabColor theme="2" tint="-0.249977111117893"/>
    <pageSetUpPr fitToPage="1"/>
  </sheetPr>
  <dimension ref="A1:G47"/>
  <sheetViews>
    <sheetView topLeftCell="A5" workbookViewId="0">
      <selection activeCell="F7" sqref="F7"/>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13</v>
      </c>
    </row>
    <row r="3" spans="1:2" x14ac:dyDescent="0.35">
      <c r="A3" s="3" t="s">
        <v>495</v>
      </c>
      <c r="B3" s="4"/>
    </row>
    <row r="4" spans="1:2" ht="29" x14ac:dyDescent="0.35">
      <c r="A4" s="5" t="s">
        <v>496</v>
      </c>
      <c r="B4" s="6" t="s">
        <v>78</v>
      </c>
    </row>
    <row r="5" spans="1:2" ht="29" x14ac:dyDescent="0.35">
      <c r="A5" s="3" t="s">
        <v>497</v>
      </c>
      <c r="B5" s="7" t="s">
        <v>498</v>
      </c>
    </row>
    <row r="6" spans="1:2" ht="43.5" x14ac:dyDescent="0.35">
      <c r="A6" s="5" t="s">
        <v>499</v>
      </c>
      <c r="B6" s="6" t="s">
        <v>500</v>
      </c>
    </row>
    <row r="7" spans="1:2" ht="409.5" x14ac:dyDescent="0.35">
      <c r="A7" s="3" t="s">
        <v>501</v>
      </c>
      <c r="B7" s="7" t="s">
        <v>502</v>
      </c>
    </row>
    <row r="8" spans="1:2" ht="29" x14ac:dyDescent="0.35">
      <c r="A8" s="8" t="s">
        <v>503</v>
      </c>
      <c r="B8" s="6" t="s">
        <v>504</v>
      </c>
    </row>
    <row r="9" spans="1:2" ht="29" x14ac:dyDescent="0.35">
      <c r="A9" s="3" t="s">
        <v>505</v>
      </c>
      <c r="B9" s="7" t="s">
        <v>506</v>
      </c>
    </row>
    <row r="10" spans="1:2" ht="29" x14ac:dyDescent="0.35">
      <c r="A10" s="5" t="s">
        <v>507</v>
      </c>
      <c r="B10" s="6" t="s">
        <v>508</v>
      </c>
    </row>
    <row r="11" spans="1:2" x14ac:dyDescent="0.35">
      <c r="A11" s="3" t="s">
        <v>509</v>
      </c>
      <c r="B11" s="7"/>
    </row>
    <row r="12" spans="1:2" x14ac:dyDescent="0.35">
      <c r="A12" s="5" t="s">
        <v>510</v>
      </c>
      <c r="B12" s="85" t="s">
        <v>511</v>
      </c>
    </row>
    <row r="13" spans="1:2" x14ac:dyDescent="0.35">
      <c r="A13" s="3" t="s">
        <v>1</v>
      </c>
      <c r="B13" s="4" t="str">
        <f>LEFT(B32,LEN(B32)-2)</f>
        <v>Otsene toetus (Economic); Seadusandlus (Regulatory)</v>
      </c>
    </row>
    <row r="14" spans="1:2" ht="101.5" x14ac:dyDescent="0.35">
      <c r="A14" s="5" t="s">
        <v>512</v>
      </c>
      <c r="B14" s="111" t="s">
        <v>513</v>
      </c>
    </row>
    <row r="15" spans="1:2" ht="29" x14ac:dyDescent="0.35">
      <c r="A15" s="3" t="s">
        <v>2</v>
      </c>
      <c r="B15" s="4" t="str">
        <f>LEFT(B39,LEN(B39)-2)</f>
        <v>Käimasolev (Implemented)</v>
      </c>
    </row>
    <row r="16" spans="1:2" ht="29" x14ac:dyDescent="0.35">
      <c r="A16" s="5" t="s">
        <v>514</v>
      </c>
      <c r="B16" s="10" t="s">
        <v>515</v>
      </c>
    </row>
    <row r="17" spans="1:2" ht="29" x14ac:dyDescent="0.35">
      <c r="A17" s="3" t="s">
        <v>55</v>
      </c>
      <c r="B17" s="4" t="s">
        <v>56</v>
      </c>
    </row>
    <row r="18" spans="1:2" ht="29" x14ac:dyDescent="0.35">
      <c r="A18" s="5" t="s">
        <v>516</v>
      </c>
      <c r="B18" s="10" t="s">
        <v>517</v>
      </c>
    </row>
    <row r="19" spans="1:2" ht="29" x14ac:dyDescent="0.35">
      <c r="A19" s="3" t="s">
        <v>518</v>
      </c>
      <c r="B19" s="11" t="s">
        <v>519</v>
      </c>
    </row>
    <row r="20" spans="1:2" x14ac:dyDescent="0.35">
      <c r="A20" s="5" t="s">
        <v>520</v>
      </c>
      <c r="B20" s="10" t="s">
        <v>521</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hyperlinks>
    <hyperlink ref="B19" r:id="rId1" xr:uid="{04A2DFF4-C715-4569-B673-E5A07A67B921}"/>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2EA94C6-E64E-452A-9803-DE32E550DC0E}">
          <x14:formula1>
            <xm:f>Input!$A$3:$A$40</xm:f>
          </x14:formula1>
          <xm:sqref>B1</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9D75-36B0-493E-8906-91B3EBAB365B}">
  <sheetPr>
    <tabColor rgb="FFFABF8F"/>
    <pageSetUpPr fitToPage="1"/>
  </sheetPr>
  <dimension ref="A1:G47"/>
  <sheetViews>
    <sheetView topLeftCell="Q1" workbookViewId="0">
      <selection activeCell="I22" sqref="A18:I22"/>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12"/>
    </row>
    <row r="4" spans="1:2" x14ac:dyDescent="0.35">
      <c r="A4" s="5" t="s">
        <v>496</v>
      </c>
      <c r="B4" s="31" t="s">
        <v>249</v>
      </c>
    </row>
    <row r="5" spans="1:2" x14ac:dyDescent="0.35">
      <c r="A5" s="3" t="s">
        <v>497</v>
      </c>
      <c r="B5" s="7" t="s">
        <v>677</v>
      </c>
    </row>
    <row r="6" spans="1:2" x14ac:dyDescent="0.35">
      <c r="A6" s="5" t="s">
        <v>499</v>
      </c>
      <c r="B6" s="6"/>
    </row>
    <row r="7" spans="1:2" ht="43.5" x14ac:dyDescent="0.35">
      <c r="A7" s="3" t="s">
        <v>501</v>
      </c>
      <c r="B7" s="7" t="s">
        <v>761</v>
      </c>
    </row>
    <row r="8" spans="1:2" ht="29" x14ac:dyDescent="0.35">
      <c r="A8" s="8" t="s">
        <v>503</v>
      </c>
      <c r="B8" s="6" t="s">
        <v>504</v>
      </c>
    </row>
    <row r="9" spans="1:2" x14ac:dyDescent="0.35">
      <c r="A9" s="3" t="s">
        <v>505</v>
      </c>
      <c r="B9" s="7" t="s">
        <v>669</v>
      </c>
    </row>
    <row r="10" spans="1:2" ht="29" x14ac:dyDescent="0.35">
      <c r="A10" s="5" t="s">
        <v>507</v>
      </c>
      <c r="B10" s="6" t="s">
        <v>508</v>
      </c>
    </row>
    <row r="11" spans="1:2" x14ac:dyDescent="0.35">
      <c r="A11" s="3" t="s">
        <v>509</v>
      </c>
      <c r="B11" s="7"/>
    </row>
    <row r="12" spans="1:2" x14ac:dyDescent="0.35">
      <c r="A12" s="5" t="s">
        <v>510</v>
      </c>
      <c r="B12" s="81" t="s">
        <v>762</v>
      </c>
    </row>
    <row r="13" spans="1:2" x14ac:dyDescent="0.35">
      <c r="A13" s="3" t="s">
        <v>1</v>
      </c>
      <c r="B13" s="4" t="str">
        <f>LEFT(B32,LEN(B32)-2)</f>
        <v>Otsene toetus (Economic)</v>
      </c>
    </row>
    <row r="14" spans="1:2" ht="29" x14ac:dyDescent="0.35">
      <c r="A14" s="5" t="s">
        <v>512</v>
      </c>
      <c r="B14" s="44" t="s">
        <v>763</v>
      </c>
    </row>
    <row r="15" spans="1:2" ht="29" x14ac:dyDescent="0.35">
      <c r="A15" s="3" t="s">
        <v>2</v>
      </c>
      <c r="B15" s="4" t="str">
        <f>LEFT(B39,LEN(B39)-2)</f>
        <v>Rakendatud (Adopted or Expired)</v>
      </c>
    </row>
    <row r="16" spans="1:2" ht="29" x14ac:dyDescent="0.35">
      <c r="A16" s="5" t="s">
        <v>514</v>
      </c>
      <c r="B16" s="10" t="s">
        <v>764</v>
      </c>
    </row>
    <row r="17" spans="1:2" ht="29" x14ac:dyDescent="0.35">
      <c r="A17" s="3" t="s">
        <v>55</v>
      </c>
      <c r="B17" s="4" t="s">
        <v>56</v>
      </c>
    </row>
    <row r="18" spans="1:2" ht="29" x14ac:dyDescent="0.35">
      <c r="A18" s="5" t="s">
        <v>516</v>
      </c>
      <c r="B18" s="10" t="s">
        <v>538</v>
      </c>
    </row>
    <row r="19" spans="1:2" ht="29" x14ac:dyDescent="0.35">
      <c r="A19" s="3" t="s">
        <v>518</v>
      </c>
      <c r="B19" s="11"/>
    </row>
    <row r="20" spans="1:2" x14ac:dyDescent="0.35">
      <c r="A20" s="5" t="s">
        <v>520</v>
      </c>
      <c r="B20" s="10" t="s">
        <v>618</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657E7A8-8883-455D-A283-A7AAE2CCA9B5}">
          <x14:formula1>
            <xm:f>Input!$A$3:$A$40</xm:f>
          </x14:formula1>
          <xm:sqref>B1</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F17D-A332-4146-A2C0-9008A6AFC317}">
  <sheetPr>
    <tabColor rgb="FFFABF8F"/>
    <pageSetUpPr fitToPage="1"/>
  </sheetPr>
  <dimension ref="A1:G47"/>
  <sheetViews>
    <sheetView workbookViewId="0">
      <selection activeCell="F19" sqref="F19"/>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row>
    <row r="3" spans="1:3" x14ac:dyDescent="0.35">
      <c r="A3" s="3" t="s">
        <v>495</v>
      </c>
      <c r="B3" s="12"/>
    </row>
    <row r="4" spans="1:3" x14ac:dyDescent="0.35">
      <c r="A4" s="5" t="s">
        <v>496</v>
      </c>
      <c r="B4" s="31" t="s">
        <v>765</v>
      </c>
    </row>
    <row r="5" spans="1:3" ht="29" x14ac:dyDescent="0.35">
      <c r="A5" s="3" t="s">
        <v>497</v>
      </c>
      <c r="B5" s="12" t="s">
        <v>766</v>
      </c>
    </row>
    <row r="6" spans="1:3" x14ac:dyDescent="0.35">
      <c r="A6" s="5" t="s">
        <v>499</v>
      </c>
      <c r="B6" s="6"/>
    </row>
    <row r="7" spans="1:3" ht="29" x14ac:dyDescent="0.35">
      <c r="A7" s="3" t="s">
        <v>501</v>
      </c>
      <c r="B7" s="7" t="s">
        <v>767</v>
      </c>
    </row>
    <row r="8" spans="1:3" ht="29" x14ac:dyDescent="0.35">
      <c r="A8" s="8" t="s">
        <v>503</v>
      </c>
      <c r="B8" s="6" t="s">
        <v>504</v>
      </c>
    </row>
    <row r="9" spans="1:3" x14ac:dyDescent="0.35">
      <c r="A9" s="3" t="s">
        <v>505</v>
      </c>
      <c r="B9" s="7" t="s">
        <v>669</v>
      </c>
    </row>
    <row r="10" spans="1:3" ht="29" x14ac:dyDescent="0.35">
      <c r="A10" s="5" t="s">
        <v>507</v>
      </c>
      <c r="B10" s="6" t="s">
        <v>508</v>
      </c>
    </row>
    <row r="11" spans="1:3" x14ac:dyDescent="0.35">
      <c r="A11" s="3" t="s">
        <v>509</v>
      </c>
      <c r="B11" s="7"/>
    </row>
    <row r="12" spans="1:3" x14ac:dyDescent="0.35">
      <c r="A12" s="5" t="s">
        <v>510</v>
      </c>
      <c r="B12" s="81" t="s">
        <v>768</v>
      </c>
    </row>
    <row r="13" spans="1:3" x14ac:dyDescent="0.35">
      <c r="A13" s="3" t="s">
        <v>1</v>
      </c>
      <c r="B13" s="4" t="str">
        <f>LEFT(B32,LEN(B32)-2)</f>
        <v>Otsene toetus (Economic); Planeerimine (Planning)</v>
      </c>
    </row>
    <row r="14" spans="1:3" ht="58" x14ac:dyDescent="0.35">
      <c r="A14" s="5" t="s">
        <v>512</v>
      </c>
      <c r="B14" s="44" t="s">
        <v>717</v>
      </c>
    </row>
    <row r="15" spans="1:3" ht="29" x14ac:dyDescent="0.35">
      <c r="A15" s="3" t="s">
        <v>2</v>
      </c>
      <c r="B15" s="4" t="str">
        <f>LEFT(B39,LEN(B39)-2)</f>
        <v>Käimasolev (Implemented)</v>
      </c>
      <c r="C15" s="24"/>
    </row>
    <row r="16" spans="1:3" ht="29" x14ac:dyDescent="0.35">
      <c r="A16" s="5" t="s">
        <v>514</v>
      </c>
      <c r="B16" s="10" t="s">
        <v>769</v>
      </c>
    </row>
    <row r="17" spans="1:2" ht="29" x14ac:dyDescent="0.35">
      <c r="A17" s="3" t="s">
        <v>55</v>
      </c>
      <c r="B17" s="4" t="s">
        <v>56</v>
      </c>
    </row>
    <row r="18" spans="1:2" ht="29" x14ac:dyDescent="0.35">
      <c r="A18" s="5" t="s">
        <v>516</v>
      </c>
      <c r="B18" s="10" t="s">
        <v>533</v>
      </c>
    </row>
    <row r="19" spans="1:2" ht="29" x14ac:dyDescent="0.35">
      <c r="A19" s="3" t="s">
        <v>518</v>
      </c>
      <c r="B19" s="11"/>
    </row>
    <row r="20" spans="1:2" x14ac:dyDescent="0.35">
      <c r="A20" s="5" t="s">
        <v>520</v>
      </c>
      <c r="B20" s="10" t="s">
        <v>618</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c r="B27" t="s">
        <v>523</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Planeerimine (Planning);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D7C1484-695E-4633-96C0-F6FCFE5EB3C9}">
          <x14:formula1>
            <xm:f>Input!$A$3:$A$40</xm:f>
          </x14:formula1>
          <xm:sqref>B1</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469E-7646-4974-8D04-D9401834DDC2}">
  <sheetPr codeName="Leht26">
    <tabColor rgb="FF00B0F0"/>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HF1</v>
      </c>
    </row>
    <row r="4" spans="1:2" x14ac:dyDescent="0.35">
      <c r="A4" s="5" t="s">
        <v>496</v>
      </c>
      <c r="B4" s="6" t="s">
        <v>770</v>
      </c>
    </row>
    <row r="5" spans="1:2" ht="29" x14ac:dyDescent="0.35">
      <c r="A5" s="3" t="s">
        <v>497</v>
      </c>
      <c r="B5" s="7" t="s">
        <v>771</v>
      </c>
    </row>
    <row r="6" spans="1:2" x14ac:dyDescent="0.35">
      <c r="A6" s="5" t="s">
        <v>499</v>
      </c>
      <c r="B6" s="6"/>
    </row>
    <row r="7" spans="1:2" ht="174" x14ac:dyDescent="0.35">
      <c r="A7" s="3" t="s">
        <v>501</v>
      </c>
      <c r="B7" s="4" t="s">
        <v>772</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101.5" x14ac:dyDescent="0.35">
      <c r="A14" s="5" t="s">
        <v>512</v>
      </c>
      <c r="B14" s="44" t="s">
        <v>774</v>
      </c>
    </row>
    <row r="15" spans="1:2" ht="29" x14ac:dyDescent="0.35">
      <c r="A15" s="3" t="s">
        <v>2</v>
      </c>
      <c r="B15" s="4" t="str">
        <f>LEFT(B39,LEN(B39)-2)</f>
        <v>Käimasolev (Implemented)</v>
      </c>
    </row>
    <row r="16" spans="1:2" ht="29" x14ac:dyDescent="0.35">
      <c r="A16" s="5" t="s">
        <v>514</v>
      </c>
      <c r="B16" s="10"/>
    </row>
    <row r="17" spans="1:2" ht="29" x14ac:dyDescent="0.35">
      <c r="A17" s="3" t="s">
        <v>55</v>
      </c>
      <c r="B17" s="4" t="s">
        <v>56</v>
      </c>
    </row>
    <row r="18" spans="1:2" ht="29" x14ac:dyDescent="0.35">
      <c r="A18" s="5" t="s">
        <v>516</v>
      </c>
      <c r="B18" s="10" t="s">
        <v>775</v>
      </c>
    </row>
    <row r="19" spans="1:2" ht="29" x14ac:dyDescent="0.35">
      <c r="A19" s="3" t="s">
        <v>518</v>
      </c>
      <c r="B19" s="4"/>
    </row>
    <row r="20" spans="1:2" x14ac:dyDescent="0.35">
      <c r="A20" s="5" t="s">
        <v>520</v>
      </c>
      <c r="B20" s="10" t="s">
        <v>776</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61EE9E-8694-4006-AA20-A955DEF88DDD}">
          <x14:formula1>
            <xm:f>Input!$A$3:$A$40</xm:f>
          </x14:formula1>
          <xm:sqref>B1</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D048-C11A-49BA-A052-5DE43243B096}">
  <sheetPr>
    <tabColor rgb="FF00B0F0"/>
    <pageSetUpPr fitToPage="1"/>
  </sheetPr>
  <dimension ref="A1:G47"/>
  <sheetViews>
    <sheetView topLeftCell="A5" workbookViewId="0">
      <selection activeCell="E19" sqref="E19"/>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HF1a</v>
      </c>
    </row>
    <row r="4" spans="1:2" x14ac:dyDescent="0.35">
      <c r="A4" s="5" t="s">
        <v>496</v>
      </c>
      <c r="B4" s="6" t="s">
        <v>777</v>
      </c>
    </row>
    <row r="5" spans="1:2" ht="29" x14ac:dyDescent="0.35">
      <c r="A5" s="3" t="s">
        <v>497</v>
      </c>
      <c r="B5" s="7" t="s">
        <v>771</v>
      </c>
    </row>
    <row r="6" spans="1:2" x14ac:dyDescent="0.35">
      <c r="A6" s="5" t="s">
        <v>499</v>
      </c>
      <c r="B6" s="6"/>
    </row>
    <row r="7" spans="1:2" ht="43.5" x14ac:dyDescent="0.35">
      <c r="A7" s="3" t="s">
        <v>501</v>
      </c>
      <c r="B7" s="4" t="s">
        <v>778</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81"/>
    </row>
    <row r="13" spans="1:2" x14ac:dyDescent="0.35">
      <c r="A13" s="3" t="s">
        <v>1</v>
      </c>
      <c r="B13" s="4" t="str">
        <f>LEFT(B32,LEN(B32)-2)</f>
        <v>Otsene toetus (Economic)</v>
      </c>
    </row>
    <row r="14" spans="1:2" ht="78.75" customHeight="1" x14ac:dyDescent="0.35">
      <c r="A14" s="5" t="s">
        <v>512</v>
      </c>
      <c r="B14" s="44" t="s">
        <v>774</v>
      </c>
    </row>
    <row r="15" spans="1:2" ht="29" x14ac:dyDescent="0.35">
      <c r="A15" s="3" t="s">
        <v>2</v>
      </c>
      <c r="B15" s="4" t="str">
        <f>LEFT(B39,LEN(B39)-2)</f>
        <v>Käimasolev (Implemented)</v>
      </c>
    </row>
    <row r="16" spans="1:2" ht="29" x14ac:dyDescent="0.35">
      <c r="A16" s="5" t="s">
        <v>514</v>
      </c>
      <c r="B16" s="10">
        <v>2020</v>
      </c>
    </row>
    <row r="17" spans="1:2" ht="29" x14ac:dyDescent="0.35">
      <c r="A17" s="3" t="s">
        <v>55</v>
      </c>
      <c r="B17" s="4" t="s">
        <v>56</v>
      </c>
    </row>
    <row r="18" spans="1:2" ht="29" x14ac:dyDescent="0.35">
      <c r="A18" s="5" t="s">
        <v>516</v>
      </c>
      <c r="B18" s="10" t="s">
        <v>779</v>
      </c>
    </row>
    <row r="19" spans="1:2" ht="29" x14ac:dyDescent="0.35">
      <c r="A19" s="3" t="s">
        <v>518</v>
      </c>
      <c r="B19" s="4"/>
    </row>
    <row r="20" spans="1:2" x14ac:dyDescent="0.35">
      <c r="A20" s="5" t="s">
        <v>520</v>
      </c>
      <c r="B20" s="10" t="s">
        <v>780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EFB80D3-15F3-4BD4-B581-4AAFA56CF5DC}">
          <x14:formula1>
            <xm:f>Input!$A$3:$A$40</xm:f>
          </x14:formula1>
          <xm:sqref>B1</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9741-A5A3-4155-B90C-387C5B647315}">
  <sheetPr>
    <tabColor rgb="FF00B0F0"/>
    <pageSetUpPr fitToPage="1"/>
  </sheetPr>
  <dimension ref="A1:G47"/>
  <sheetViews>
    <sheetView topLeftCell="A8" workbookViewId="0">
      <selection activeCell="E23" sqref="E23"/>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HF1b</v>
      </c>
    </row>
    <row r="4" spans="1:2" x14ac:dyDescent="0.35">
      <c r="A4" s="5" t="s">
        <v>496</v>
      </c>
      <c r="B4" s="6" t="s">
        <v>267</v>
      </c>
    </row>
    <row r="5" spans="1:2" ht="29" x14ac:dyDescent="0.35">
      <c r="A5" s="3" t="s">
        <v>497</v>
      </c>
      <c r="B5" s="7" t="s">
        <v>771</v>
      </c>
    </row>
    <row r="6" spans="1:2" x14ac:dyDescent="0.35">
      <c r="A6" s="5" t="s">
        <v>499</v>
      </c>
      <c r="B6" s="6"/>
    </row>
    <row r="7" spans="1:2" ht="43.5" x14ac:dyDescent="0.35">
      <c r="A7" s="3" t="s">
        <v>501</v>
      </c>
      <c r="B7" s="4" t="s">
        <v>781</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81"/>
    </row>
    <row r="13" spans="1:2" x14ac:dyDescent="0.35">
      <c r="A13" s="3" t="s">
        <v>1</v>
      </c>
      <c r="B13" s="86" t="str">
        <f>LEFT(B32,LEN(B32)-2)</f>
        <v>Otsene toetus (Economic)</v>
      </c>
    </row>
    <row r="14" spans="1:2" ht="101.5" x14ac:dyDescent="0.35">
      <c r="A14" s="5" t="s">
        <v>512</v>
      </c>
      <c r="B14" s="44" t="s">
        <v>774</v>
      </c>
    </row>
    <row r="15" spans="1:2" ht="29" x14ac:dyDescent="0.35">
      <c r="A15" s="3" t="s">
        <v>2</v>
      </c>
      <c r="B15" s="4" t="str">
        <f>LEFT(B39,LEN(B39)-2)</f>
        <v>Käimasolev (Implemented)</v>
      </c>
    </row>
    <row r="16" spans="1:2" ht="29" x14ac:dyDescent="0.35">
      <c r="A16" s="5" t="s">
        <v>514</v>
      </c>
      <c r="B16" s="10">
        <v>2019</v>
      </c>
    </row>
    <row r="17" spans="1:2" ht="29" x14ac:dyDescent="0.35">
      <c r="A17" s="3" t="s">
        <v>55</v>
      </c>
      <c r="B17" s="4" t="s">
        <v>56</v>
      </c>
    </row>
    <row r="18" spans="1:2" ht="29" x14ac:dyDescent="0.35">
      <c r="A18" s="5" t="s">
        <v>516</v>
      </c>
      <c r="B18" s="10" t="s">
        <v>779</v>
      </c>
    </row>
    <row r="19" spans="1:2" ht="29" x14ac:dyDescent="0.35">
      <c r="A19" s="3" t="s">
        <v>518</v>
      </c>
      <c r="B19" s="4"/>
    </row>
    <row r="20" spans="1:2" x14ac:dyDescent="0.35">
      <c r="A20" s="5" t="s">
        <v>520</v>
      </c>
      <c r="B20" s="10" t="s">
        <v>780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2EA4CEF5-3B64-4ED1-8397-B2ABBFC2A62C}">
          <x14:formula1>
            <xm:f>Input!$A$3:$A$40</xm:f>
          </x14:formula1>
          <xm:sqref>B1</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9514A-677D-484A-B7AF-00EF29F882D7}">
  <sheetPr>
    <tabColor rgb="FF00B0F0"/>
    <pageSetUpPr fitToPage="1"/>
  </sheetPr>
  <dimension ref="A1:G47"/>
  <sheetViews>
    <sheetView workbookViewId="0">
      <selection activeCell="F14" sqref="F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HF1c</v>
      </c>
    </row>
    <row r="4" spans="1:2" x14ac:dyDescent="0.35">
      <c r="A4" s="5" t="s">
        <v>496</v>
      </c>
      <c r="B4" s="6" t="s">
        <v>782</v>
      </c>
    </row>
    <row r="5" spans="1:2" ht="29" x14ac:dyDescent="0.35">
      <c r="A5" s="3" t="s">
        <v>497</v>
      </c>
      <c r="B5" s="7" t="s">
        <v>771</v>
      </c>
    </row>
    <row r="6" spans="1:2" x14ac:dyDescent="0.35">
      <c r="A6" s="5" t="s">
        <v>499</v>
      </c>
      <c r="B6" s="6"/>
    </row>
    <row r="7" spans="1:2" ht="29" x14ac:dyDescent="0.35">
      <c r="A7" s="3" t="s">
        <v>501</v>
      </c>
      <c r="B7" s="4" t="s">
        <v>783</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81"/>
    </row>
    <row r="13" spans="1:2" x14ac:dyDescent="0.35">
      <c r="A13" s="3" t="s">
        <v>1</v>
      </c>
      <c r="B13" s="4" t="str">
        <f>LEFT(B32,LEN(B32)-2)</f>
        <v>Otsene toetus (Economic)</v>
      </c>
    </row>
    <row r="14" spans="1:2" ht="72.5" x14ac:dyDescent="0.35">
      <c r="A14" s="5" t="s">
        <v>512</v>
      </c>
      <c r="B14" s="44" t="s">
        <v>784</v>
      </c>
    </row>
    <row r="15" spans="1:2" ht="29" x14ac:dyDescent="0.35">
      <c r="A15" s="3" t="s">
        <v>2</v>
      </c>
      <c r="B15" s="4" t="str">
        <f>LEFT(B39,LEN(B39)-2)</f>
        <v>Käimasolev (Implemented)</v>
      </c>
    </row>
    <row r="16" spans="1:2" ht="29" x14ac:dyDescent="0.35">
      <c r="A16" s="5" t="s">
        <v>514</v>
      </c>
      <c r="B16" s="10">
        <v>2018</v>
      </c>
    </row>
    <row r="17" spans="1:2" ht="29" x14ac:dyDescent="0.35">
      <c r="A17" s="3" t="s">
        <v>55</v>
      </c>
      <c r="B17" s="4" t="s">
        <v>56</v>
      </c>
    </row>
    <row r="18" spans="1:2" ht="29" x14ac:dyDescent="0.35">
      <c r="A18" s="5" t="s">
        <v>516</v>
      </c>
      <c r="B18" s="10" t="s">
        <v>779</v>
      </c>
    </row>
    <row r="19" spans="1:2" ht="29" x14ac:dyDescent="0.35">
      <c r="A19" s="3" t="s">
        <v>518</v>
      </c>
      <c r="B19" s="4"/>
    </row>
    <row r="20" spans="1:2" x14ac:dyDescent="0.35">
      <c r="A20" s="5" t="s">
        <v>520</v>
      </c>
      <c r="B20" s="10" t="s">
        <v>785</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6E56C96-4BC3-4C02-A4FD-1BC3EEDD6993}">
          <x14:formula1>
            <xm:f>Input!$A$3:$A$40</xm:f>
          </x14:formula1>
          <xm:sqref>B1</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0190-5F2D-4714-9256-FA5E858F439C}">
  <sheetPr>
    <tabColor rgb="FF00B0F0"/>
    <pageSetUpPr fitToPage="1"/>
  </sheetPr>
  <dimension ref="A1:G47"/>
  <sheetViews>
    <sheetView workbookViewId="0">
      <selection activeCell="I14" sqref="I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HF1d</v>
      </c>
    </row>
    <row r="4" spans="1:2" x14ac:dyDescent="0.35">
      <c r="A4" s="5" t="s">
        <v>496</v>
      </c>
      <c r="B4" s="6" t="s">
        <v>273</v>
      </c>
    </row>
    <row r="5" spans="1:2" ht="29" x14ac:dyDescent="0.35">
      <c r="A5" s="3" t="s">
        <v>497</v>
      </c>
      <c r="B5" s="7" t="s">
        <v>771</v>
      </c>
    </row>
    <row r="6" spans="1:2" x14ac:dyDescent="0.35">
      <c r="A6" s="5" t="s">
        <v>499</v>
      </c>
      <c r="B6" s="6"/>
    </row>
    <row r="7" spans="1:2" ht="29" x14ac:dyDescent="0.35">
      <c r="A7" s="3" t="s">
        <v>501</v>
      </c>
      <c r="B7" s="4" t="s">
        <v>786</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81"/>
    </row>
    <row r="13" spans="1:2" x14ac:dyDescent="0.35">
      <c r="A13" s="3" t="s">
        <v>1</v>
      </c>
      <c r="B13" s="4" t="str">
        <f>LEFT(B32,LEN(B32)-2)</f>
        <v>Otsene toetus (Economic)</v>
      </c>
    </row>
    <row r="14" spans="1:2" ht="101.5" x14ac:dyDescent="0.35">
      <c r="A14" s="5" t="s">
        <v>512</v>
      </c>
      <c r="B14" s="44" t="s">
        <v>774</v>
      </c>
    </row>
    <row r="15" spans="1:2" ht="29" x14ac:dyDescent="0.35">
      <c r="A15" s="3" t="s">
        <v>2</v>
      </c>
      <c r="B15" s="4" t="str">
        <f>LEFT(B39,LEN(B39)-2)</f>
        <v>Käimasolev (Implemented)</v>
      </c>
    </row>
    <row r="16" spans="1:2" ht="29" x14ac:dyDescent="0.35">
      <c r="A16" s="5" t="s">
        <v>514</v>
      </c>
      <c r="B16" s="10">
        <v>2018</v>
      </c>
    </row>
    <row r="17" spans="1:2" ht="29" x14ac:dyDescent="0.35">
      <c r="A17" s="3" t="s">
        <v>55</v>
      </c>
      <c r="B17" s="4" t="s">
        <v>56</v>
      </c>
    </row>
    <row r="18" spans="1:2" ht="29" x14ac:dyDescent="0.35">
      <c r="A18" s="5" t="s">
        <v>516</v>
      </c>
      <c r="B18" s="10" t="s">
        <v>779</v>
      </c>
    </row>
    <row r="19" spans="1:2" ht="29" x14ac:dyDescent="0.35">
      <c r="A19" s="3" t="s">
        <v>518</v>
      </c>
      <c r="B19" s="4"/>
    </row>
    <row r="20" spans="1:2" x14ac:dyDescent="0.35">
      <c r="A20" s="5" t="s">
        <v>520</v>
      </c>
      <c r="B20" s="10" t="s">
        <v>780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9A1E42D-6624-4FA9-8A63-A0FC797ED37E}">
          <x14:formula1>
            <xm:f>Input!$A$3:$A$40</xm:f>
          </x14:formula1>
          <xm:sqref>B1</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15B55-F71C-4EFD-B2E6-4C9D12193C43}">
  <sheetPr>
    <tabColor rgb="FF00B0F0"/>
    <pageSetUpPr fitToPage="1"/>
  </sheetPr>
  <dimension ref="A1:G47"/>
  <sheetViews>
    <sheetView topLeftCell="A8" workbookViewId="0">
      <selection activeCell="J20" sqref="J20"/>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HF1e</v>
      </c>
    </row>
    <row r="4" spans="1:2" x14ac:dyDescent="0.35">
      <c r="A4" s="5" t="s">
        <v>496</v>
      </c>
      <c r="B4" s="6" t="s">
        <v>276</v>
      </c>
    </row>
    <row r="5" spans="1:2" ht="29" x14ac:dyDescent="0.35">
      <c r="A5" s="3" t="s">
        <v>497</v>
      </c>
      <c r="B5" s="7" t="s">
        <v>771</v>
      </c>
    </row>
    <row r="6" spans="1:2" x14ac:dyDescent="0.35">
      <c r="A6" s="5" t="s">
        <v>499</v>
      </c>
      <c r="B6" s="6"/>
    </row>
    <row r="7" spans="1:2" ht="29" x14ac:dyDescent="0.35">
      <c r="A7" s="3" t="s">
        <v>501</v>
      </c>
      <c r="B7" s="4" t="s">
        <v>787</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81"/>
    </row>
    <row r="13" spans="1:2" x14ac:dyDescent="0.35">
      <c r="A13" s="3" t="s">
        <v>1</v>
      </c>
      <c r="B13" s="4" t="str">
        <f>LEFT(B32,LEN(B32)-2)</f>
        <v>Otsene toetus (Economic)</v>
      </c>
    </row>
    <row r="14" spans="1:2" ht="101.5" x14ac:dyDescent="0.35">
      <c r="A14" s="5" t="s">
        <v>512</v>
      </c>
      <c r="B14" s="44" t="s">
        <v>774</v>
      </c>
    </row>
    <row r="15" spans="1:2" ht="29" x14ac:dyDescent="0.35">
      <c r="A15" s="3" t="s">
        <v>2</v>
      </c>
      <c r="B15" s="4" t="str">
        <f>LEFT(B39,LEN(B39)-2)</f>
        <v>Käimasolev (Implemented)</v>
      </c>
    </row>
    <row r="16" spans="1:2" ht="29" x14ac:dyDescent="0.35">
      <c r="A16" s="5" t="s">
        <v>514</v>
      </c>
      <c r="B16" s="10">
        <v>2017</v>
      </c>
    </row>
    <row r="17" spans="1:2" ht="29" x14ac:dyDescent="0.35">
      <c r="A17" s="3" t="s">
        <v>55</v>
      </c>
      <c r="B17" s="4" t="s">
        <v>56</v>
      </c>
    </row>
    <row r="18" spans="1:2" ht="29" x14ac:dyDescent="0.35">
      <c r="A18" s="5" t="s">
        <v>516</v>
      </c>
      <c r="B18" s="10" t="s">
        <v>779</v>
      </c>
    </row>
    <row r="19" spans="1:2" ht="29" x14ac:dyDescent="0.35">
      <c r="A19" s="3" t="s">
        <v>518</v>
      </c>
      <c r="B19" s="4"/>
    </row>
    <row r="20" spans="1:2" x14ac:dyDescent="0.35">
      <c r="A20" s="5" t="s">
        <v>520</v>
      </c>
      <c r="B20" s="10" t="s">
        <v>780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1292FFF-ABDD-4431-B40D-04254F720E1E}">
          <x14:formula1>
            <xm:f>Input!$A$3:$A$40</xm:f>
          </x14:formula1>
          <xm:sqref>B1</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8925-0138-44BB-8ADD-4C1DF391B469}">
  <sheetPr>
    <tabColor rgb="FF00B0F0"/>
    <pageSetUpPr fitToPage="1"/>
  </sheetPr>
  <dimension ref="A1:G47"/>
  <sheetViews>
    <sheetView topLeftCell="A5" workbookViewId="0">
      <selection activeCell="B6" sqref="B6"/>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HF1f</v>
      </c>
    </row>
    <row r="4" spans="1:2" ht="29" x14ac:dyDescent="0.35">
      <c r="A4" s="5" t="s">
        <v>496</v>
      </c>
      <c r="B4" s="6" t="s">
        <v>279</v>
      </c>
    </row>
    <row r="5" spans="1:2" ht="29" x14ac:dyDescent="0.35">
      <c r="A5" s="3" t="s">
        <v>497</v>
      </c>
      <c r="B5" s="7" t="s">
        <v>771</v>
      </c>
    </row>
    <row r="6" spans="1:2" x14ac:dyDescent="0.35">
      <c r="A6" s="5" t="s">
        <v>499</v>
      </c>
      <c r="B6" s="6"/>
    </row>
    <row r="7" spans="1:2" ht="29" x14ac:dyDescent="0.35">
      <c r="A7" s="3" t="s">
        <v>501</v>
      </c>
      <c r="B7" s="4" t="s">
        <v>788</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101.5" x14ac:dyDescent="0.35">
      <c r="A14" s="5" t="s">
        <v>512</v>
      </c>
      <c r="B14" s="44" t="s">
        <v>774</v>
      </c>
    </row>
    <row r="15" spans="1:2" ht="29" x14ac:dyDescent="0.35">
      <c r="A15" s="3" t="s">
        <v>2</v>
      </c>
      <c r="B15" s="4" t="str">
        <f>LEFT(B39,LEN(B39)-2)</f>
        <v>Käimasolev (Implemented)</v>
      </c>
    </row>
    <row r="16" spans="1:2" ht="29" x14ac:dyDescent="0.35">
      <c r="A16" s="5" t="s">
        <v>514</v>
      </c>
      <c r="B16" s="10">
        <v>2016</v>
      </c>
    </row>
    <row r="17" spans="1:2" ht="29" x14ac:dyDescent="0.35">
      <c r="A17" s="3" t="s">
        <v>55</v>
      </c>
      <c r="B17" s="4" t="s">
        <v>56</v>
      </c>
    </row>
    <row r="18" spans="1:2" ht="29" x14ac:dyDescent="0.35">
      <c r="A18" s="5" t="s">
        <v>516</v>
      </c>
      <c r="B18" s="10" t="s">
        <v>779</v>
      </c>
    </row>
    <row r="19" spans="1:2" ht="29" x14ac:dyDescent="0.35">
      <c r="A19" s="3" t="s">
        <v>518</v>
      </c>
      <c r="B19" s="4"/>
    </row>
    <row r="20" spans="1:2" x14ac:dyDescent="0.35">
      <c r="A20" s="5" t="s">
        <v>520</v>
      </c>
      <c r="B20" s="10" t="s">
        <v>789</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1C9A5EF1-5990-4F1D-8C24-AF0C3D9B71C4}">
          <x14:formula1>
            <xm:f>Input!$A$3:$A$40</xm:f>
          </x14:formula1>
          <xm:sqref>B1</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0A2D-AFBD-461C-B090-BE1964EDE350}">
  <sheetPr>
    <tabColor rgb="FF00B0F0"/>
    <pageSetUpPr fitToPage="1"/>
  </sheetPr>
  <dimension ref="A1:G47"/>
  <sheetViews>
    <sheetView topLeftCell="A5" workbookViewId="0">
      <selection activeCell="B20" sqref="B20"/>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HF1g</v>
      </c>
    </row>
    <row r="4" spans="1:2" x14ac:dyDescent="0.35">
      <c r="A4" s="5" t="s">
        <v>496</v>
      </c>
      <c r="B4" s="6" t="s">
        <v>282</v>
      </c>
    </row>
    <row r="5" spans="1:2" ht="29" x14ac:dyDescent="0.35">
      <c r="A5" s="3" t="s">
        <v>497</v>
      </c>
      <c r="B5" s="7" t="s">
        <v>771</v>
      </c>
    </row>
    <row r="6" spans="1:2" x14ac:dyDescent="0.35">
      <c r="A6" s="5" t="s">
        <v>499</v>
      </c>
      <c r="B6" s="6" t="s">
        <v>790</v>
      </c>
    </row>
    <row r="7" spans="1:2" ht="29" x14ac:dyDescent="0.35">
      <c r="A7" s="3" t="s">
        <v>501</v>
      </c>
      <c r="B7" s="4" t="s">
        <v>791</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81"/>
    </row>
    <row r="13" spans="1:2" x14ac:dyDescent="0.35">
      <c r="A13" s="3" t="s">
        <v>1</v>
      </c>
      <c r="B13" s="4" t="str">
        <f>LEFT(B32,LEN(B32)-2)</f>
        <v>Otsene toetus (Economic)</v>
      </c>
    </row>
    <row r="14" spans="1:2" ht="101.5" x14ac:dyDescent="0.35">
      <c r="A14" s="5" t="s">
        <v>512</v>
      </c>
      <c r="B14" s="44" t="s">
        <v>774</v>
      </c>
    </row>
    <row r="15" spans="1:2" ht="29" x14ac:dyDescent="0.35">
      <c r="A15" s="3" t="s">
        <v>2</v>
      </c>
      <c r="B15" s="4" t="str">
        <f>LEFT(B39,LEN(B39)-2)</f>
        <v>Käimasolev (Implemented)</v>
      </c>
    </row>
    <row r="16" spans="1:2" ht="29" x14ac:dyDescent="0.35">
      <c r="A16" s="5" t="s">
        <v>514</v>
      </c>
      <c r="B16" s="10">
        <v>2016</v>
      </c>
    </row>
    <row r="17" spans="1:2" ht="29" x14ac:dyDescent="0.35">
      <c r="A17" s="3" t="s">
        <v>55</v>
      </c>
      <c r="B17" s="4" t="s">
        <v>56</v>
      </c>
    </row>
    <row r="18" spans="1:2" ht="29" x14ac:dyDescent="0.35">
      <c r="A18" s="5" t="s">
        <v>516</v>
      </c>
      <c r="B18" s="10" t="s">
        <v>779</v>
      </c>
    </row>
    <row r="19" spans="1:2" ht="29" x14ac:dyDescent="0.35">
      <c r="A19" s="3" t="s">
        <v>518</v>
      </c>
      <c r="B19" s="4"/>
    </row>
    <row r="20" spans="1:2" x14ac:dyDescent="0.35">
      <c r="A20" s="5" t="s">
        <v>520</v>
      </c>
      <c r="B20" s="10" t="s">
        <v>780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72FAB3F-94EC-4C97-B8BF-E957C56F772B}">
          <x14:formula1>
            <xm:f>Input!$A$3:$A$40</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B33C-D98F-49CF-AC01-8CD0794CF39B}">
  <sheetPr codeName="Leht4">
    <tabColor rgb="FFC4BD97"/>
    <pageSetUpPr fitToPage="1"/>
  </sheetPr>
  <dimension ref="A1:G47"/>
  <sheetViews>
    <sheetView topLeftCell="A4"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526</v>
      </c>
    </row>
    <row r="3" spans="1:2" x14ac:dyDescent="0.35">
      <c r="A3" s="3" t="s">
        <v>495</v>
      </c>
      <c r="B3" s="7" t="str">
        <f ca="1">MID(CELL("filename",A1),FIND("]",CELL("filename",A1))+1,255)</f>
        <v>EN2</v>
      </c>
    </row>
    <row r="4" spans="1:2" x14ac:dyDescent="0.35">
      <c r="A4" s="5" t="s">
        <v>496</v>
      </c>
      <c r="B4" s="6" t="s">
        <v>82</v>
      </c>
    </row>
    <row r="5" spans="1:2" x14ac:dyDescent="0.35">
      <c r="A5" s="3" t="s">
        <v>497</v>
      </c>
      <c r="B5" s="7" t="s">
        <v>527</v>
      </c>
    </row>
    <row r="6" spans="1:2" ht="87" x14ac:dyDescent="0.35">
      <c r="A6" s="5" t="s">
        <v>499</v>
      </c>
      <c r="B6" s="10" t="s">
        <v>528</v>
      </c>
    </row>
    <row r="7" spans="1:2" ht="87" x14ac:dyDescent="0.35">
      <c r="A7" s="3" t="s">
        <v>501</v>
      </c>
      <c r="B7" s="7" t="s">
        <v>529</v>
      </c>
    </row>
    <row r="8" spans="1:2" ht="29" x14ac:dyDescent="0.35">
      <c r="A8" s="8" t="s">
        <v>503</v>
      </c>
      <c r="B8" s="6" t="s">
        <v>504</v>
      </c>
    </row>
    <row r="9" spans="1:2" ht="29" x14ac:dyDescent="0.35">
      <c r="A9" s="3" t="s">
        <v>505</v>
      </c>
      <c r="B9" s="7" t="s">
        <v>506</v>
      </c>
    </row>
    <row r="10" spans="1:2" ht="29" x14ac:dyDescent="0.35">
      <c r="A10" s="5" t="s">
        <v>507</v>
      </c>
      <c r="B10" s="6" t="s">
        <v>508</v>
      </c>
    </row>
    <row r="11" spans="1:2" x14ac:dyDescent="0.35">
      <c r="A11" s="3" t="s">
        <v>509</v>
      </c>
      <c r="B11" s="7"/>
    </row>
    <row r="12" spans="1:2" x14ac:dyDescent="0.35">
      <c r="A12" s="5" t="s">
        <v>510</v>
      </c>
      <c r="B12" s="30" t="s">
        <v>530</v>
      </c>
    </row>
    <row r="13" spans="1:2" x14ac:dyDescent="0.35">
      <c r="A13" s="3" t="s">
        <v>1</v>
      </c>
      <c r="B13" s="4" t="str">
        <f>LEFT(B32,LEN(B32)-2)</f>
        <v>Otsene toetus (Economic); Seadusandlus (Regulatory)</v>
      </c>
    </row>
    <row r="14" spans="1:2" ht="29" x14ac:dyDescent="0.35">
      <c r="A14" s="5" t="s">
        <v>512</v>
      </c>
      <c r="B14" s="10" t="s">
        <v>531</v>
      </c>
    </row>
    <row r="15" spans="1:2" ht="29" x14ac:dyDescent="0.35">
      <c r="A15" s="3" t="s">
        <v>2</v>
      </c>
      <c r="B15" s="4" t="str">
        <f>LEFT(B39,LEN(B39)-2)</f>
        <v>Käimasolev (Implemented)</v>
      </c>
    </row>
    <row r="16" spans="1:2" ht="29" x14ac:dyDescent="0.35">
      <c r="A16" s="5" t="s">
        <v>514</v>
      </c>
      <c r="B16" s="10" t="s">
        <v>532</v>
      </c>
    </row>
    <row r="17" spans="1:2" ht="29" x14ac:dyDescent="0.35">
      <c r="A17" s="3" t="s">
        <v>55</v>
      </c>
      <c r="B17" s="4" t="s">
        <v>56</v>
      </c>
    </row>
    <row r="18" spans="1:2" ht="29" x14ac:dyDescent="0.35">
      <c r="A18" s="5" t="s">
        <v>516</v>
      </c>
      <c r="B18" s="10" t="s">
        <v>533</v>
      </c>
    </row>
    <row r="19" spans="1:2" ht="29" x14ac:dyDescent="0.35">
      <c r="A19" s="3" t="s">
        <v>518</v>
      </c>
      <c r="B19" s="4"/>
    </row>
    <row r="20" spans="1:2" x14ac:dyDescent="0.35">
      <c r="A20" s="5" t="s">
        <v>520</v>
      </c>
      <c r="B20" s="10" t="s">
        <v>521</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678697B-E524-41A8-B399-56CFD9EAAACA}">
          <x14:formula1>
            <xm:f>Input!$A$3:$A$40</xm:f>
          </x14:formula1>
          <xm:sqref>B1</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9F24D-8080-4E29-A783-B9C1847C11A6}">
  <sheetPr>
    <tabColor rgb="FF00B0F0"/>
    <pageSetUpPr fitToPage="1"/>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HF1h</v>
      </c>
    </row>
    <row r="4" spans="1:2" x14ac:dyDescent="0.35">
      <c r="A4" s="5" t="s">
        <v>496</v>
      </c>
      <c r="B4" s="6" t="s">
        <v>285</v>
      </c>
    </row>
    <row r="5" spans="1:2" ht="29" x14ac:dyDescent="0.35">
      <c r="A5" s="3" t="s">
        <v>497</v>
      </c>
      <c r="B5" s="7" t="s">
        <v>771</v>
      </c>
    </row>
    <row r="6" spans="1:2" x14ac:dyDescent="0.35">
      <c r="A6" s="5" t="s">
        <v>499</v>
      </c>
      <c r="B6" s="6"/>
    </row>
    <row r="7" spans="1:2" x14ac:dyDescent="0.35">
      <c r="A7" s="3" t="s">
        <v>501</v>
      </c>
      <c r="B7" s="4" t="s">
        <v>792</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101.5" x14ac:dyDescent="0.35">
      <c r="A14" s="5" t="s">
        <v>512</v>
      </c>
      <c r="B14" s="44" t="s">
        <v>774</v>
      </c>
    </row>
    <row r="15" spans="1:2" ht="29" x14ac:dyDescent="0.35">
      <c r="A15" s="3" t="s">
        <v>2</v>
      </c>
      <c r="B15" s="4" t="str">
        <f>LEFT(B39,LEN(B39)-2)</f>
        <v>Käimasolev (Implemented)</v>
      </c>
    </row>
    <row r="16" spans="1:2" ht="29" x14ac:dyDescent="0.35">
      <c r="A16" s="5" t="s">
        <v>514</v>
      </c>
      <c r="B16" s="10">
        <v>2016</v>
      </c>
    </row>
    <row r="17" spans="1:2" ht="29" x14ac:dyDescent="0.35">
      <c r="A17" s="3" t="s">
        <v>55</v>
      </c>
      <c r="B17" s="4" t="s">
        <v>56</v>
      </c>
    </row>
    <row r="18" spans="1:2" ht="29" x14ac:dyDescent="0.35">
      <c r="A18" s="5" t="s">
        <v>516</v>
      </c>
      <c r="B18" s="10" t="s">
        <v>779</v>
      </c>
    </row>
    <row r="19" spans="1:2" ht="29" x14ac:dyDescent="0.35">
      <c r="A19" s="3" t="s">
        <v>518</v>
      </c>
      <c r="B19" s="4"/>
    </row>
    <row r="20" spans="1:2" x14ac:dyDescent="0.35">
      <c r="A20" s="5" t="s">
        <v>520</v>
      </c>
      <c r="B20" s="10" t="s">
        <v>785</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57D171B-0426-451E-BF6D-74904B9961B5}">
          <x14:formula1>
            <xm:f>Input!$A$3:$A$40</xm:f>
          </x14:formula1>
          <xm:sqref>B1</xm:sqref>
        </x14:dataValidation>
      </x14:dataValidation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F6FC0-4692-4DD4-ABDD-60F90768C801}">
  <sheetPr>
    <tabColor rgb="FF00B0F0"/>
    <pageSetUpPr fitToPage="1"/>
  </sheetPr>
  <dimension ref="A1:G47"/>
  <sheetViews>
    <sheetView workbookViewId="0">
      <selection activeCell="B6" sqref="B6"/>
    </sheetView>
  </sheetViews>
  <sheetFormatPr defaultColWidth="8.6328125" defaultRowHeight="14.5" x14ac:dyDescent="0.35"/>
  <cols>
    <col min="1" max="1" width="35.6328125" customWidth="1"/>
    <col min="2" max="2" width="64.6328125" customWidth="1"/>
  </cols>
  <sheetData>
    <row r="1" spans="1:4" x14ac:dyDescent="0.35">
      <c r="A1" s="3" t="s">
        <v>493</v>
      </c>
      <c r="B1" s="4" t="s">
        <v>4</v>
      </c>
    </row>
    <row r="2" spans="1:4" x14ac:dyDescent="0.35">
      <c r="A2" s="5" t="s">
        <v>494</v>
      </c>
      <c r="B2" s="6"/>
    </row>
    <row r="3" spans="1:4" x14ac:dyDescent="0.35">
      <c r="A3" s="3" t="s">
        <v>495</v>
      </c>
      <c r="B3" s="7" t="str">
        <f ca="1">MID(CELL("filename",A1),FIND("]",CELL("filename",A1))+1,255)</f>
        <v>HF2a</v>
      </c>
    </row>
    <row r="4" spans="1:4" x14ac:dyDescent="0.35">
      <c r="A4" s="5" t="s">
        <v>496</v>
      </c>
      <c r="B4" s="6" t="s">
        <v>289</v>
      </c>
    </row>
    <row r="5" spans="1:4" x14ac:dyDescent="0.35">
      <c r="A5" s="3" t="s">
        <v>497</v>
      </c>
      <c r="B5" s="7" t="s">
        <v>793</v>
      </c>
    </row>
    <row r="6" spans="1:4" x14ac:dyDescent="0.35">
      <c r="A6" s="5" t="s">
        <v>499</v>
      </c>
      <c r="B6" s="6"/>
    </row>
    <row r="7" spans="1:4" ht="58" x14ac:dyDescent="0.35">
      <c r="A7" s="3" t="s">
        <v>501</v>
      </c>
      <c r="B7" s="4" t="s">
        <v>794</v>
      </c>
      <c r="C7" s="24"/>
      <c r="D7" s="24"/>
    </row>
    <row r="8" spans="1:4" ht="29" x14ac:dyDescent="0.35">
      <c r="A8" s="8" t="s">
        <v>503</v>
      </c>
      <c r="B8" s="1" t="s">
        <v>773</v>
      </c>
      <c r="C8" s="24"/>
      <c r="D8" s="24"/>
    </row>
    <row r="9" spans="1:4" x14ac:dyDescent="0.35">
      <c r="A9" s="3" t="s">
        <v>505</v>
      </c>
      <c r="B9" s="4" t="s">
        <v>662</v>
      </c>
      <c r="C9" s="24"/>
      <c r="D9" s="24"/>
    </row>
    <row r="10" spans="1:4" ht="29" x14ac:dyDescent="0.35">
      <c r="A10" s="5" t="s">
        <v>507</v>
      </c>
      <c r="B10" s="6" t="s">
        <v>508</v>
      </c>
      <c r="C10" s="24"/>
      <c r="D10" s="24"/>
    </row>
    <row r="11" spans="1:4" x14ac:dyDescent="0.35">
      <c r="A11" s="3" t="s">
        <v>509</v>
      </c>
      <c r="B11" s="7"/>
      <c r="C11" s="24"/>
      <c r="D11" s="24"/>
    </row>
    <row r="12" spans="1:4" x14ac:dyDescent="0.35">
      <c r="A12" s="5" t="s">
        <v>510</v>
      </c>
      <c r="B12" s="30"/>
      <c r="C12" s="24"/>
      <c r="D12" s="24"/>
    </row>
    <row r="13" spans="1:4" x14ac:dyDescent="0.35">
      <c r="A13" s="3" t="s">
        <v>1</v>
      </c>
      <c r="B13" s="4" t="str">
        <f>LEFT(B32,LEN(B32)-2)</f>
        <v>Otsene toetus (Economic)</v>
      </c>
      <c r="C13" s="24"/>
      <c r="D13" s="24"/>
    </row>
    <row r="14" spans="1:4" ht="101.5" x14ac:dyDescent="0.35">
      <c r="A14" s="5" t="s">
        <v>512</v>
      </c>
      <c r="B14" s="44" t="s">
        <v>774</v>
      </c>
      <c r="C14" s="24"/>
      <c r="D14" s="24"/>
    </row>
    <row r="15" spans="1:4" ht="29" x14ac:dyDescent="0.35">
      <c r="A15" s="3" t="s">
        <v>2</v>
      </c>
      <c r="B15" s="4" t="str">
        <f>LEFT(B39,LEN(B39)-2)</f>
        <v>Käimasolev (Implemented)</v>
      </c>
      <c r="C15" s="24"/>
      <c r="D15" s="24"/>
    </row>
    <row r="16" spans="1:4" ht="29" x14ac:dyDescent="0.35">
      <c r="A16" s="5" t="s">
        <v>514</v>
      </c>
      <c r="B16" s="10" t="s">
        <v>795</v>
      </c>
      <c r="C16" s="24"/>
      <c r="D16" s="24"/>
    </row>
    <row r="17" spans="1:4" ht="29" x14ac:dyDescent="0.35">
      <c r="A17" s="3" t="s">
        <v>55</v>
      </c>
      <c r="B17" s="4" t="s">
        <v>56</v>
      </c>
      <c r="C17" s="24"/>
      <c r="D17" s="24"/>
    </row>
    <row r="18" spans="1:4" ht="29" x14ac:dyDescent="0.35">
      <c r="A18" s="5" t="s">
        <v>516</v>
      </c>
      <c r="B18" s="10" t="s">
        <v>796</v>
      </c>
      <c r="C18" s="24"/>
      <c r="D18" s="24"/>
    </row>
    <row r="19" spans="1:4" ht="29" x14ac:dyDescent="0.35">
      <c r="A19" s="3" t="s">
        <v>518</v>
      </c>
      <c r="B19" s="4"/>
    </row>
    <row r="20" spans="1:4" x14ac:dyDescent="0.35">
      <c r="A20" s="5" t="s">
        <v>520</v>
      </c>
      <c r="B20" s="10" t="s">
        <v>797</v>
      </c>
    </row>
    <row r="22" spans="1:4" x14ac:dyDescent="0.35">
      <c r="A22" s="2" t="s">
        <v>522</v>
      </c>
    </row>
    <row r="23" spans="1:4" x14ac:dyDescent="0.35">
      <c r="A23" t="str">
        <f>Input!B3</f>
        <v>Otsene toetus (Economic)</v>
      </c>
      <c r="B23" t="s">
        <v>523</v>
      </c>
    </row>
    <row r="24" spans="1:4" x14ac:dyDescent="0.35">
      <c r="A24" t="str">
        <f>Input!B4</f>
        <v>Haridus (Education)</v>
      </c>
    </row>
    <row r="25" spans="1:4" x14ac:dyDescent="0.35">
      <c r="A25" t="str">
        <f>Input!B5</f>
        <v>Maksundus (Fiscal)</v>
      </c>
    </row>
    <row r="26" spans="1:4" x14ac:dyDescent="0.35">
      <c r="A26" t="str">
        <f>Input!B6</f>
        <v>Teavitamine (Information)</v>
      </c>
    </row>
    <row r="27" spans="1:4" x14ac:dyDescent="0.35">
      <c r="A27" t="str">
        <f>Input!B7</f>
        <v>Planeerimine (Planning)</v>
      </c>
    </row>
    <row r="28" spans="1:4" x14ac:dyDescent="0.35">
      <c r="A28" t="str">
        <f>Input!B8</f>
        <v>Seadusandlus (Regulatory)</v>
      </c>
    </row>
    <row r="29" spans="1:4" x14ac:dyDescent="0.35">
      <c r="A29" t="str">
        <f>Input!B9</f>
        <v>Teadus- ja arendustegevus (Research)</v>
      </c>
    </row>
    <row r="30" spans="1:4" x14ac:dyDescent="0.35">
      <c r="A30" t="str">
        <f>Input!B10</f>
        <v>Vabatahtlik (Voluntary)</v>
      </c>
    </row>
    <row r="31" spans="1:4" x14ac:dyDescent="0.35">
      <c r="A31" t="str">
        <f>Input!B11</f>
        <v>Muu (Other)</v>
      </c>
    </row>
    <row r="32" spans="1:4"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F9AC6FE-601D-40AB-9152-4D3F5B1E11D2}">
          <x14:formula1>
            <xm:f>Input!$A$3:$A$40</xm:f>
          </x14:formula1>
          <xm:sqref>B1</xm:sqref>
        </x14:dataValidation>
      </x14:dataValidation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75D1-AF3E-4F85-ABC3-C45861E57B74}">
  <sheetPr>
    <tabColor rgb="FF00B0F0"/>
    <pageSetUpPr fitToPage="1"/>
  </sheetPr>
  <dimension ref="A1:G47"/>
  <sheetViews>
    <sheetView topLeftCell="A7" workbookViewId="0">
      <selection activeCell="N19" sqref="N19"/>
    </sheetView>
  </sheetViews>
  <sheetFormatPr defaultColWidth="8.6328125" defaultRowHeight="14.5" x14ac:dyDescent="0.35"/>
  <cols>
    <col min="1" max="1" width="35.6328125" customWidth="1"/>
    <col min="2" max="2" width="64.6328125" customWidth="1"/>
  </cols>
  <sheetData>
    <row r="1" spans="1:4" x14ac:dyDescent="0.35">
      <c r="A1" s="3" t="s">
        <v>493</v>
      </c>
      <c r="B1" s="4" t="s">
        <v>4</v>
      </c>
    </row>
    <row r="2" spans="1:4" x14ac:dyDescent="0.35">
      <c r="A2" s="5" t="s">
        <v>494</v>
      </c>
      <c r="B2" s="6"/>
    </row>
    <row r="3" spans="1:4" x14ac:dyDescent="0.35">
      <c r="A3" s="3" t="s">
        <v>495</v>
      </c>
      <c r="B3" s="7" t="str">
        <f ca="1">MID(CELL("filename",A1),FIND("]",CELL("filename",A1))+1,255)</f>
        <v>HF2b</v>
      </c>
    </row>
    <row r="4" spans="1:4" x14ac:dyDescent="0.35">
      <c r="A4" s="5" t="s">
        <v>496</v>
      </c>
      <c r="B4" s="6" t="s">
        <v>292</v>
      </c>
    </row>
    <row r="5" spans="1:4" x14ac:dyDescent="0.35">
      <c r="A5" s="3" t="s">
        <v>497</v>
      </c>
      <c r="B5" s="7" t="s">
        <v>793</v>
      </c>
    </row>
    <row r="6" spans="1:4" x14ac:dyDescent="0.35">
      <c r="A6" s="5" t="s">
        <v>499</v>
      </c>
      <c r="B6" s="6"/>
    </row>
    <row r="7" spans="1:4" ht="72.5" x14ac:dyDescent="0.35">
      <c r="A7" s="3" t="s">
        <v>501</v>
      </c>
      <c r="B7" s="4" t="s">
        <v>798</v>
      </c>
      <c r="C7" s="24"/>
      <c r="D7" s="24"/>
    </row>
    <row r="8" spans="1:4" ht="29" x14ac:dyDescent="0.35">
      <c r="A8" s="8" t="s">
        <v>503</v>
      </c>
      <c r="B8" s="1" t="s">
        <v>773</v>
      </c>
      <c r="C8" s="24"/>
      <c r="D8" s="24"/>
    </row>
    <row r="9" spans="1:4" x14ac:dyDescent="0.35">
      <c r="A9" s="3" t="s">
        <v>505</v>
      </c>
      <c r="B9" s="4" t="s">
        <v>662</v>
      </c>
      <c r="C9" s="24"/>
      <c r="D9" s="24"/>
    </row>
    <row r="10" spans="1:4" ht="29" x14ac:dyDescent="0.35">
      <c r="A10" s="5" t="s">
        <v>507</v>
      </c>
      <c r="B10" s="6" t="s">
        <v>508</v>
      </c>
      <c r="C10" s="24"/>
      <c r="D10" s="24"/>
    </row>
    <row r="11" spans="1:4" x14ac:dyDescent="0.35">
      <c r="A11" s="3" t="s">
        <v>509</v>
      </c>
      <c r="B11" s="7"/>
      <c r="C11" s="24"/>
      <c r="D11" s="24"/>
    </row>
    <row r="12" spans="1:4" x14ac:dyDescent="0.35">
      <c r="A12" s="5" t="s">
        <v>510</v>
      </c>
      <c r="B12" s="81"/>
      <c r="C12" s="24"/>
      <c r="D12" s="24"/>
    </row>
    <row r="13" spans="1:4" x14ac:dyDescent="0.35">
      <c r="A13" s="3" t="s">
        <v>1</v>
      </c>
      <c r="B13" s="4" t="str">
        <f>LEFT(B32,LEN(B32)-2)</f>
        <v>Otsene toetus (Economic)</v>
      </c>
      <c r="C13" s="24"/>
      <c r="D13" s="24"/>
    </row>
    <row r="14" spans="1:4" ht="130.5" x14ac:dyDescent="0.35">
      <c r="A14" s="5" t="s">
        <v>512</v>
      </c>
      <c r="B14" s="44" t="s">
        <v>799</v>
      </c>
      <c r="C14" s="24"/>
      <c r="D14" s="24"/>
    </row>
    <row r="15" spans="1:4" ht="29" x14ac:dyDescent="0.35">
      <c r="A15" s="3" t="s">
        <v>2</v>
      </c>
      <c r="B15" s="4" t="str">
        <f>LEFT(B39,LEN(B39)-2)</f>
        <v>Käimasolev (Implemented)</v>
      </c>
      <c r="C15" s="24"/>
      <c r="D15" s="24"/>
    </row>
    <row r="16" spans="1:4" ht="29" x14ac:dyDescent="0.35">
      <c r="A16" s="5" t="s">
        <v>514</v>
      </c>
      <c r="B16" s="10" t="s">
        <v>795</v>
      </c>
      <c r="C16" s="24"/>
      <c r="D16" s="24"/>
    </row>
    <row r="17" spans="1:4" ht="29" x14ac:dyDescent="0.35">
      <c r="A17" s="3" t="s">
        <v>55</v>
      </c>
      <c r="B17" s="4" t="s">
        <v>56</v>
      </c>
      <c r="C17" s="24"/>
      <c r="D17" s="24"/>
    </row>
    <row r="18" spans="1:4" ht="29" x14ac:dyDescent="0.35">
      <c r="A18" s="5" t="s">
        <v>516</v>
      </c>
      <c r="B18" s="10" t="s">
        <v>796</v>
      </c>
      <c r="C18" s="24"/>
      <c r="D18" s="24"/>
    </row>
    <row r="19" spans="1:4" ht="29" x14ac:dyDescent="0.35">
      <c r="A19" s="3" t="s">
        <v>518</v>
      </c>
      <c r="B19" s="4"/>
    </row>
    <row r="20" spans="1:4" x14ac:dyDescent="0.35">
      <c r="A20" s="5" t="s">
        <v>520</v>
      </c>
      <c r="B20" s="10" t="s">
        <v>797</v>
      </c>
    </row>
    <row r="22" spans="1:4" x14ac:dyDescent="0.35">
      <c r="A22" s="2" t="s">
        <v>522</v>
      </c>
    </row>
    <row r="23" spans="1:4" x14ac:dyDescent="0.35">
      <c r="A23" t="str">
        <f>Input!B3</f>
        <v>Otsene toetus (Economic)</v>
      </c>
      <c r="B23" t="s">
        <v>523</v>
      </c>
    </row>
    <row r="24" spans="1:4" x14ac:dyDescent="0.35">
      <c r="A24" t="str">
        <f>Input!B4</f>
        <v>Haridus (Education)</v>
      </c>
    </row>
    <row r="25" spans="1:4" x14ac:dyDescent="0.35">
      <c r="A25" t="str">
        <f>Input!B5</f>
        <v>Maksundus (Fiscal)</v>
      </c>
    </row>
    <row r="26" spans="1:4" x14ac:dyDescent="0.35">
      <c r="A26" t="str">
        <f>Input!B6</f>
        <v>Teavitamine (Information)</v>
      </c>
    </row>
    <row r="27" spans="1:4" x14ac:dyDescent="0.35">
      <c r="A27" t="str">
        <f>Input!B7</f>
        <v>Planeerimine (Planning)</v>
      </c>
    </row>
    <row r="28" spans="1:4" x14ac:dyDescent="0.35">
      <c r="A28" t="str">
        <f>Input!B8</f>
        <v>Seadusandlus (Regulatory)</v>
      </c>
    </row>
    <row r="29" spans="1:4" x14ac:dyDescent="0.35">
      <c r="A29" t="str">
        <f>Input!B9</f>
        <v>Teadus- ja arendustegevus (Research)</v>
      </c>
    </row>
    <row r="30" spans="1:4" x14ac:dyDescent="0.35">
      <c r="A30" t="str">
        <f>Input!B10</f>
        <v>Vabatahtlik (Voluntary)</v>
      </c>
    </row>
    <row r="31" spans="1:4" x14ac:dyDescent="0.35">
      <c r="A31" t="str">
        <f>Input!B11</f>
        <v>Muu (Other)</v>
      </c>
    </row>
    <row r="32" spans="1:4"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EE80697B-DC82-47B8-9990-E5A81B4DE8BC}">
          <x14:formula1>
            <xm:f>Input!$A$3:$A$40</xm:f>
          </x14:formula1>
          <xm:sqref>B1</xm:sqref>
        </x14:dataValidation>
      </x14:dataValidation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4F84-CA70-4DF7-9B4F-1C9EF6EB10CC}">
  <sheetPr>
    <tabColor rgb="FFB4C6E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row>
    <row r="3" spans="1:3" x14ac:dyDescent="0.35">
      <c r="A3" s="3" t="s">
        <v>495</v>
      </c>
      <c r="B3" s="7"/>
    </row>
    <row r="4" spans="1:3" x14ac:dyDescent="0.35">
      <c r="A4" s="5" t="s">
        <v>496</v>
      </c>
      <c r="B4" s="6" t="s">
        <v>313</v>
      </c>
    </row>
    <row r="5" spans="1:3" ht="29" x14ac:dyDescent="0.35">
      <c r="A5" s="3" t="s">
        <v>497</v>
      </c>
      <c r="B5" s="7" t="s">
        <v>800</v>
      </c>
    </row>
    <row r="6" spans="1:3" x14ac:dyDescent="0.35">
      <c r="A6" s="5" t="s">
        <v>499</v>
      </c>
      <c r="B6" s="6" t="s">
        <v>801</v>
      </c>
    </row>
    <row r="7" spans="1:3" ht="29" x14ac:dyDescent="0.35">
      <c r="A7" s="3" t="s">
        <v>501</v>
      </c>
      <c r="B7" s="7" t="s">
        <v>802</v>
      </c>
      <c r="C7" s="24"/>
    </row>
    <row r="8" spans="1:3" ht="29" x14ac:dyDescent="0.35">
      <c r="A8" s="8" t="s">
        <v>503</v>
      </c>
      <c r="B8" s="1" t="s">
        <v>773</v>
      </c>
      <c r="C8" s="24"/>
    </row>
    <row r="9" spans="1:3" x14ac:dyDescent="0.35">
      <c r="A9" s="3" t="s">
        <v>505</v>
      </c>
      <c r="B9" s="7" t="s">
        <v>662</v>
      </c>
      <c r="C9" s="24"/>
    </row>
    <row r="10" spans="1:3" ht="29" x14ac:dyDescent="0.35">
      <c r="A10" s="5" t="s">
        <v>507</v>
      </c>
      <c r="B10" s="6" t="s">
        <v>508</v>
      </c>
      <c r="C10" s="24"/>
    </row>
    <row r="11" spans="1:3" x14ac:dyDescent="0.35">
      <c r="A11" s="3" t="s">
        <v>509</v>
      </c>
      <c r="B11" s="7"/>
      <c r="C11" s="24"/>
    </row>
    <row r="12" spans="1:3" x14ac:dyDescent="0.35">
      <c r="A12" s="5" t="s">
        <v>510</v>
      </c>
      <c r="B12" s="9"/>
      <c r="C12" s="24"/>
    </row>
    <row r="13" spans="1:3" x14ac:dyDescent="0.35">
      <c r="A13" s="3" t="s">
        <v>1</v>
      </c>
      <c r="B13" s="4" t="str">
        <f>LEFT(B32,LEN(B32)-2)</f>
        <v>Otsene toetus (Economic)</v>
      </c>
      <c r="C13" s="24"/>
    </row>
    <row r="14" spans="1:3" ht="116" x14ac:dyDescent="0.35">
      <c r="A14" s="5" t="s">
        <v>512</v>
      </c>
      <c r="B14" s="44" t="s">
        <v>803</v>
      </c>
      <c r="C14" s="24"/>
    </row>
    <row r="15" spans="1:3" ht="29" x14ac:dyDescent="0.35">
      <c r="A15" s="3" t="s">
        <v>2</v>
      </c>
      <c r="B15" s="4" t="str">
        <f>LEFT(B39,LEN(B39)-2)</f>
        <v>Planeeritud (Planned)</v>
      </c>
      <c r="C15" s="24"/>
    </row>
    <row r="16" spans="1:3" ht="29" x14ac:dyDescent="0.35">
      <c r="A16" s="5" t="s">
        <v>514</v>
      </c>
      <c r="B16" s="10">
        <v>2025</v>
      </c>
      <c r="C16" s="24"/>
    </row>
    <row r="17" spans="1:3" ht="29" x14ac:dyDescent="0.35">
      <c r="A17" s="3" t="s">
        <v>55</v>
      </c>
      <c r="B17" s="4" t="s">
        <v>59</v>
      </c>
      <c r="C17" s="24"/>
    </row>
    <row r="18" spans="1:3" ht="29" x14ac:dyDescent="0.35">
      <c r="A18" s="5" t="s">
        <v>516</v>
      </c>
      <c r="B18" s="10" t="s">
        <v>533</v>
      </c>
      <c r="C18" s="24"/>
    </row>
    <row r="19" spans="1:3" ht="29" x14ac:dyDescent="0.35">
      <c r="A19" s="3" t="s">
        <v>518</v>
      </c>
      <c r="B19" s="11" t="s">
        <v>804</v>
      </c>
      <c r="C19" s="24"/>
    </row>
    <row r="20" spans="1:3" x14ac:dyDescent="0.35">
      <c r="C20" s="24"/>
    </row>
    <row r="21" spans="1:3" x14ac:dyDescent="0.35">
      <c r="C21" s="24"/>
    </row>
    <row r="22" spans="1:3" x14ac:dyDescent="0.35">
      <c r="A22" s="2" t="s">
        <v>522</v>
      </c>
      <c r="C22" s="24"/>
    </row>
    <row r="23" spans="1:3" x14ac:dyDescent="0.35">
      <c r="A23" t="str">
        <f>Input!B3</f>
        <v>Otsene toetus (Economic)</v>
      </c>
      <c r="B23" t="s">
        <v>523</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xr:uid="{08B854D0-D14A-4620-9A8E-823C77F7827F}"/>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236A5D7-06FD-4BA5-8864-0ED75715FD35}">
          <x14:formula1>
            <xm:f>Input!$A$3:$A$40</xm:f>
          </x14:formula1>
          <xm:sqref>B1</xm:sqref>
        </x14:dataValidation>
      </x14:dataValidation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06B0-15E8-4E09-A077-1CE0AF797461}">
  <sheetPr>
    <tabColor rgb="FF00B0F0"/>
  </sheetPr>
  <dimension ref="A1:G47"/>
  <sheetViews>
    <sheetView workbookViewId="0">
      <selection activeCell="I17" sqref="I17"/>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HF4</v>
      </c>
    </row>
    <row r="4" spans="1:2" x14ac:dyDescent="0.35">
      <c r="A4" s="5" t="s">
        <v>496</v>
      </c>
      <c r="B4" s="1" t="s">
        <v>295</v>
      </c>
    </row>
    <row r="5" spans="1:2" x14ac:dyDescent="0.35">
      <c r="A5" s="3" t="s">
        <v>497</v>
      </c>
      <c r="B5" s="7" t="s">
        <v>805</v>
      </c>
    </row>
    <row r="6" spans="1:2" x14ac:dyDescent="0.35">
      <c r="A6" s="5" t="s">
        <v>499</v>
      </c>
      <c r="B6" s="6"/>
    </row>
    <row r="7" spans="1:2" ht="29" x14ac:dyDescent="0.35">
      <c r="A7" s="3" t="s">
        <v>501</v>
      </c>
      <c r="B7" s="4" t="s">
        <v>806</v>
      </c>
    </row>
    <row r="8" spans="1:2" ht="29" x14ac:dyDescent="0.35">
      <c r="A8" s="8" t="s">
        <v>503</v>
      </c>
      <c r="B8" s="1" t="s">
        <v>773</v>
      </c>
    </row>
    <row r="9" spans="1:2" x14ac:dyDescent="0.35">
      <c r="A9" s="3" t="s">
        <v>505</v>
      </c>
      <c r="B9" s="4" t="s">
        <v>662</v>
      </c>
    </row>
    <row r="10" spans="1:2" ht="29" x14ac:dyDescent="0.35">
      <c r="A10" s="5" t="s">
        <v>507</v>
      </c>
      <c r="B10" s="6" t="s">
        <v>508</v>
      </c>
    </row>
    <row r="11" spans="1:2" x14ac:dyDescent="0.35">
      <c r="A11" s="3" t="s">
        <v>509</v>
      </c>
      <c r="B11" s="7"/>
    </row>
    <row r="12" spans="1:2" x14ac:dyDescent="0.35">
      <c r="A12" s="5" t="s">
        <v>510</v>
      </c>
      <c r="B12" s="81" t="s">
        <v>807</v>
      </c>
    </row>
    <row r="13" spans="1:2" x14ac:dyDescent="0.35">
      <c r="A13" s="3" t="s">
        <v>1</v>
      </c>
      <c r="B13" s="4" t="str">
        <f>LEFT(B32,LEN(B32)-2)</f>
        <v>Otsene toetus (Economic)</v>
      </c>
    </row>
    <row r="14" spans="1:2" ht="72.5" x14ac:dyDescent="0.35">
      <c r="A14" s="5" t="s">
        <v>512</v>
      </c>
      <c r="B14" s="44" t="s">
        <v>808</v>
      </c>
    </row>
    <row r="15" spans="1:2" ht="29" x14ac:dyDescent="0.35">
      <c r="A15" s="3" t="s">
        <v>2</v>
      </c>
      <c r="B15" s="4" t="str">
        <f>LEFT(B39,LEN(B39)-2)</f>
        <v>Käimasolev (Implemented)</v>
      </c>
    </row>
    <row r="16" spans="1:2" ht="29" x14ac:dyDescent="0.35">
      <c r="A16" s="5" t="s">
        <v>514</v>
      </c>
      <c r="B16" s="10" t="s">
        <v>809</v>
      </c>
    </row>
    <row r="17" spans="1:2" ht="29" x14ac:dyDescent="0.35">
      <c r="A17" s="3" t="s">
        <v>55</v>
      </c>
      <c r="B17" s="4" t="s">
        <v>56</v>
      </c>
    </row>
    <row r="18" spans="1:2" ht="29" x14ac:dyDescent="0.35">
      <c r="A18" s="5" t="s">
        <v>516</v>
      </c>
      <c r="B18" s="10" t="s">
        <v>538</v>
      </c>
    </row>
    <row r="19" spans="1:2" ht="29" x14ac:dyDescent="0.35">
      <c r="A19" s="3" t="s">
        <v>518</v>
      </c>
      <c r="B19" s="4"/>
    </row>
    <row r="20" spans="1:2" x14ac:dyDescent="0.35">
      <c r="A20" s="5" t="s">
        <v>520</v>
      </c>
      <c r="B20" s="10" t="s">
        <v>618</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B4235EA-B2E0-43F0-92D6-58D1DC0684BE}">
          <x14:formula1>
            <xm:f>Input!$A$3:$A$40</xm:f>
          </x14:formula1>
          <xm:sqref>B1</xm:sqref>
        </x14:dataValidation>
      </x14:dataValidation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517B2-F555-4241-A4E7-BF47E39E0A83}">
  <sheetPr>
    <tabColor rgb="FFB4C6E7"/>
    <pageSetUpPr fitToPage="1"/>
  </sheetPr>
  <dimension ref="A1:G47"/>
  <sheetViews>
    <sheetView workbookViewId="0">
      <selection activeCell="J14" sqref="J14"/>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row>
    <row r="3" spans="1:3" x14ac:dyDescent="0.35">
      <c r="A3" s="3" t="s">
        <v>495</v>
      </c>
      <c r="B3" s="7"/>
    </row>
    <row r="4" spans="1:3" x14ac:dyDescent="0.35">
      <c r="A4" s="5" t="s">
        <v>496</v>
      </c>
      <c r="B4" s="6" t="s">
        <v>299</v>
      </c>
    </row>
    <row r="5" spans="1:3" ht="29" x14ac:dyDescent="0.35">
      <c r="A5" s="3" t="s">
        <v>497</v>
      </c>
      <c r="B5" s="7" t="s">
        <v>800</v>
      </c>
    </row>
    <row r="6" spans="1:3" x14ac:dyDescent="0.35">
      <c r="A6" s="5" t="s">
        <v>499</v>
      </c>
      <c r="B6" s="6" t="s">
        <v>810</v>
      </c>
    </row>
    <row r="7" spans="1:3" ht="29" x14ac:dyDescent="0.35">
      <c r="A7" s="3" t="s">
        <v>501</v>
      </c>
      <c r="B7" s="7" t="s">
        <v>811</v>
      </c>
      <c r="C7" s="24"/>
    </row>
    <row r="8" spans="1:3" ht="29" x14ac:dyDescent="0.35">
      <c r="A8" s="8" t="s">
        <v>503</v>
      </c>
      <c r="B8" s="1" t="s">
        <v>773</v>
      </c>
      <c r="C8" s="24"/>
    </row>
    <row r="9" spans="1:3" x14ac:dyDescent="0.35">
      <c r="A9" s="3" t="s">
        <v>505</v>
      </c>
      <c r="B9" s="7" t="s">
        <v>662</v>
      </c>
      <c r="C9" s="24"/>
    </row>
    <row r="10" spans="1:3" ht="29" x14ac:dyDescent="0.35">
      <c r="A10" s="5" t="s">
        <v>507</v>
      </c>
      <c r="B10" s="6" t="s">
        <v>508</v>
      </c>
      <c r="C10" s="24"/>
    </row>
    <row r="11" spans="1:3" x14ac:dyDescent="0.35">
      <c r="A11" s="3" t="s">
        <v>509</v>
      </c>
      <c r="B11" s="7"/>
      <c r="C11" s="24"/>
    </row>
    <row r="12" spans="1:3" x14ac:dyDescent="0.35">
      <c r="A12" s="5" t="s">
        <v>510</v>
      </c>
      <c r="B12" s="9"/>
      <c r="C12" s="24"/>
    </row>
    <row r="13" spans="1:3" x14ac:dyDescent="0.35">
      <c r="A13" s="3" t="s">
        <v>1</v>
      </c>
      <c r="B13" s="4" t="str">
        <f>LEFT(B32,LEN(B32)-2)</f>
        <v>Otsene toetus (Economic)</v>
      </c>
      <c r="C13" s="24"/>
    </row>
    <row r="14" spans="1:3" ht="159.5" x14ac:dyDescent="0.35">
      <c r="A14" s="5" t="s">
        <v>512</v>
      </c>
      <c r="B14" s="44" t="s">
        <v>812</v>
      </c>
      <c r="C14" s="24"/>
    </row>
    <row r="15" spans="1:3" ht="29" x14ac:dyDescent="0.35">
      <c r="A15" s="3" t="s">
        <v>2</v>
      </c>
      <c r="B15" s="4" t="str">
        <f>LEFT(B39,LEN(B39)-2)</f>
        <v>Planeeritud (Planned)</v>
      </c>
      <c r="C15" s="24"/>
    </row>
    <row r="16" spans="1:3" ht="29" x14ac:dyDescent="0.35">
      <c r="A16" s="5" t="s">
        <v>514</v>
      </c>
      <c r="B16" s="10">
        <v>2025</v>
      </c>
      <c r="C16" s="24"/>
    </row>
    <row r="17" spans="1:3" ht="29" x14ac:dyDescent="0.35">
      <c r="A17" s="3" t="s">
        <v>55</v>
      </c>
      <c r="B17" s="4" t="s">
        <v>59</v>
      </c>
      <c r="C17" s="24"/>
    </row>
    <row r="18" spans="1:3" ht="29" x14ac:dyDescent="0.35">
      <c r="A18" s="5" t="s">
        <v>516</v>
      </c>
      <c r="B18" s="10" t="s">
        <v>533</v>
      </c>
      <c r="C18" s="24"/>
    </row>
    <row r="19" spans="1:3" ht="29" x14ac:dyDescent="0.35">
      <c r="A19" s="3" t="s">
        <v>518</v>
      </c>
      <c r="B19" s="11" t="s">
        <v>804</v>
      </c>
      <c r="C19" s="24"/>
    </row>
    <row r="20" spans="1:3" x14ac:dyDescent="0.35">
      <c r="A20" s="5" t="s">
        <v>520</v>
      </c>
      <c r="B20" s="10" t="s">
        <v>813</v>
      </c>
      <c r="C20" s="24"/>
    </row>
    <row r="21" spans="1:3" x14ac:dyDescent="0.35">
      <c r="C21" s="24"/>
    </row>
    <row r="22" spans="1:3" x14ac:dyDescent="0.35">
      <c r="A22" s="2" t="s">
        <v>522</v>
      </c>
      <c r="C22" s="24"/>
    </row>
    <row r="23" spans="1:3" x14ac:dyDescent="0.35">
      <c r="A23" t="str">
        <f>Input!B3</f>
        <v>Otsene toetus (Economic)</v>
      </c>
      <c r="B23" t="s">
        <v>523</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xr:uid="{FE1424C4-DDA8-48B2-9F61-5ACF54B559B2}"/>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CB82427F-D699-456B-A629-E679E61E7230}">
          <x14:formula1>
            <xm:f>Input!$A$3:$A$40</xm:f>
          </x14:formula1>
          <xm:sqref>B1</xm:sqref>
        </x14:dataValidation>
      </x14:dataValidation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1212-957A-4BCF-912B-1283FD2AF9AF}">
  <sheetPr>
    <tabColor rgb="FFB4C6E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6" t="s">
        <v>303</v>
      </c>
    </row>
    <row r="5" spans="1:2" ht="29" x14ac:dyDescent="0.35">
      <c r="A5" s="3" t="s">
        <v>497</v>
      </c>
      <c r="B5" s="7" t="s">
        <v>800</v>
      </c>
    </row>
    <row r="6" spans="1:2" x14ac:dyDescent="0.35">
      <c r="A6" s="5" t="s">
        <v>499</v>
      </c>
      <c r="B6" s="6" t="s">
        <v>814</v>
      </c>
    </row>
    <row r="7" spans="1:2" ht="29" x14ac:dyDescent="0.35">
      <c r="A7" s="3" t="s">
        <v>501</v>
      </c>
      <c r="B7" s="7" t="s">
        <v>815</v>
      </c>
    </row>
    <row r="8" spans="1:2" ht="29" x14ac:dyDescent="0.35">
      <c r="A8" s="8" t="s">
        <v>503</v>
      </c>
      <c r="B8" s="1" t="s">
        <v>773</v>
      </c>
    </row>
    <row r="9" spans="1:2" x14ac:dyDescent="0.35">
      <c r="A9" s="3" t="s">
        <v>505</v>
      </c>
      <c r="B9" s="7" t="s">
        <v>662</v>
      </c>
    </row>
    <row r="10" spans="1:2" ht="29" x14ac:dyDescent="0.35">
      <c r="A10" s="5" t="s">
        <v>507</v>
      </c>
      <c r="B10" s="6"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101.5" x14ac:dyDescent="0.35">
      <c r="A14" s="5" t="s">
        <v>512</v>
      </c>
      <c r="B14" s="44" t="s">
        <v>774</v>
      </c>
    </row>
    <row r="15" spans="1:2" ht="29" x14ac:dyDescent="0.35">
      <c r="A15" s="3" t="s">
        <v>2</v>
      </c>
      <c r="B15" s="4" t="str">
        <f>LEFT(B39,LEN(B39)-2)</f>
        <v>Planeeritud (Planned)</v>
      </c>
    </row>
    <row r="16" spans="1:2" ht="29" x14ac:dyDescent="0.35">
      <c r="A16" s="5" t="s">
        <v>514</v>
      </c>
      <c r="B16" s="10">
        <v>2025</v>
      </c>
    </row>
    <row r="17" spans="1:2" ht="29" x14ac:dyDescent="0.35">
      <c r="A17" s="3" t="s">
        <v>55</v>
      </c>
      <c r="B17" s="4" t="s">
        <v>59</v>
      </c>
    </row>
    <row r="18" spans="1:2" ht="29" x14ac:dyDescent="0.35">
      <c r="A18" s="5" t="s">
        <v>516</v>
      </c>
      <c r="B18" s="10" t="s">
        <v>533</v>
      </c>
    </row>
    <row r="19" spans="1:2" ht="29" x14ac:dyDescent="0.35">
      <c r="A19" s="3" t="s">
        <v>518</v>
      </c>
      <c r="B19" s="11" t="s">
        <v>804</v>
      </c>
    </row>
    <row r="20" spans="1:2" x14ac:dyDescent="0.35">
      <c r="A20" s="5" t="s">
        <v>520</v>
      </c>
      <c r="B20" s="10" t="s">
        <v>813</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xr:uid="{5F5A30DA-EE8E-4AAB-A346-69BBD5A126BB}"/>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52A99F6-A165-41EB-BAB7-CFCFDA6F0930}">
          <x14:formula1>
            <xm:f>Input!$A$3:$A$40</xm:f>
          </x14:formula1>
          <xm:sqref>B1</xm:sqref>
        </x14:dataValidation>
      </x14:dataValidations>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7D77A-4629-49DE-96F7-E07C42008E35}">
  <sheetPr>
    <tabColor rgb="FFB4C6E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row>
    <row r="3" spans="1:3" x14ac:dyDescent="0.35">
      <c r="A3" s="3" t="s">
        <v>495</v>
      </c>
      <c r="B3" s="7" t="str">
        <f ca="1">MID(CELL("filename",A1),FIND("]",CELL("filename",A1))+1,255)</f>
        <v>HF6a</v>
      </c>
    </row>
    <row r="4" spans="1:3" ht="29" x14ac:dyDescent="0.35">
      <c r="A4" s="5" t="s">
        <v>496</v>
      </c>
      <c r="B4" s="6" t="s">
        <v>816</v>
      </c>
    </row>
    <row r="5" spans="1:3" ht="29" x14ac:dyDescent="0.35">
      <c r="A5" s="3" t="s">
        <v>497</v>
      </c>
      <c r="B5" s="7" t="s">
        <v>800</v>
      </c>
    </row>
    <row r="6" spans="1:3" x14ac:dyDescent="0.35">
      <c r="A6" s="5" t="s">
        <v>499</v>
      </c>
      <c r="B6" s="6" t="s">
        <v>817</v>
      </c>
    </row>
    <row r="7" spans="1:3" ht="29" x14ac:dyDescent="0.35">
      <c r="A7" s="3" t="s">
        <v>501</v>
      </c>
      <c r="B7" s="7" t="s">
        <v>818</v>
      </c>
      <c r="C7" s="24"/>
    </row>
    <row r="8" spans="1:3" ht="29" x14ac:dyDescent="0.35">
      <c r="A8" s="8" t="s">
        <v>503</v>
      </c>
      <c r="B8" s="1" t="s">
        <v>773</v>
      </c>
      <c r="C8" s="24"/>
    </row>
    <row r="9" spans="1:3" x14ac:dyDescent="0.35">
      <c r="A9" s="3" t="s">
        <v>505</v>
      </c>
      <c r="B9" s="7" t="s">
        <v>662</v>
      </c>
      <c r="C9" s="24"/>
    </row>
    <row r="10" spans="1:3" ht="29" x14ac:dyDescent="0.35">
      <c r="A10" s="5" t="s">
        <v>507</v>
      </c>
      <c r="B10" s="6" t="s">
        <v>508</v>
      </c>
      <c r="C10" s="24"/>
    </row>
    <row r="11" spans="1:3" x14ac:dyDescent="0.35">
      <c r="A11" s="3" t="s">
        <v>509</v>
      </c>
      <c r="B11" s="7"/>
      <c r="C11" s="24"/>
    </row>
    <row r="12" spans="1:3" x14ac:dyDescent="0.35">
      <c r="A12" s="5" t="s">
        <v>510</v>
      </c>
      <c r="B12" s="9"/>
      <c r="C12" s="24"/>
    </row>
    <row r="13" spans="1:3" x14ac:dyDescent="0.35">
      <c r="A13" s="3" t="s">
        <v>1</v>
      </c>
      <c r="B13" s="4" t="str">
        <f>LEFT(B32,LEN(B32)-2)</f>
        <v>Otsene toetus (Economic)</v>
      </c>
      <c r="C13" s="24"/>
    </row>
    <row r="14" spans="1:3" ht="130.5" x14ac:dyDescent="0.35">
      <c r="A14" s="5" t="s">
        <v>512</v>
      </c>
      <c r="B14" s="44" t="s">
        <v>799</v>
      </c>
      <c r="C14" s="24"/>
    </row>
    <row r="15" spans="1:3" ht="29" x14ac:dyDescent="0.35">
      <c r="A15" s="3" t="s">
        <v>2</v>
      </c>
      <c r="B15" s="4" t="str">
        <f>LEFT(B39,LEN(B39)-2)</f>
        <v>Planeeritud (Planned)</v>
      </c>
      <c r="C15" s="24"/>
    </row>
    <row r="16" spans="1:3" ht="29" x14ac:dyDescent="0.35">
      <c r="A16" s="5" t="s">
        <v>514</v>
      </c>
      <c r="B16" s="10">
        <v>2025</v>
      </c>
      <c r="C16" s="24"/>
    </row>
    <row r="17" spans="1:3" ht="29" x14ac:dyDescent="0.35">
      <c r="A17" s="3" t="s">
        <v>55</v>
      </c>
      <c r="B17" s="4" t="s">
        <v>59</v>
      </c>
      <c r="C17" s="24"/>
    </row>
    <row r="18" spans="1:3" ht="29" x14ac:dyDescent="0.35">
      <c r="A18" s="5" t="s">
        <v>516</v>
      </c>
      <c r="B18" s="10" t="s">
        <v>533</v>
      </c>
      <c r="C18" s="24"/>
    </row>
    <row r="19" spans="1:3" ht="29" x14ac:dyDescent="0.35">
      <c r="A19" s="3" t="s">
        <v>518</v>
      </c>
      <c r="B19" s="11" t="s">
        <v>804</v>
      </c>
      <c r="C19" s="24"/>
    </row>
    <row r="20" spans="1:3" x14ac:dyDescent="0.35">
      <c r="A20" s="5" t="s">
        <v>520</v>
      </c>
      <c r="B20" s="10" t="s">
        <v>819</v>
      </c>
      <c r="C20" s="24"/>
    </row>
    <row r="21" spans="1:3" x14ac:dyDescent="0.35">
      <c r="C21" s="24"/>
    </row>
    <row r="22" spans="1:3" x14ac:dyDescent="0.35">
      <c r="A22" s="2" t="s">
        <v>522</v>
      </c>
      <c r="C22" s="24"/>
    </row>
    <row r="23" spans="1:3" x14ac:dyDescent="0.35">
      <c r="A23" t="str">
        <f>Input!B3</f>
        <v>Otsene toetus (Economic)</v>
      </c>
      <c r="B23" t="s">
        <v>523</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xr:uid="{AE1F5CD0-A33D-4C29-990A-C2EAE2F7726E}"/>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5DEF91D-29EB-4850-8E28-F4AE6ADA1FE8}">
          <x14:formula1>
            <xm:f>Input!$A$3:$A$40</xm:f>
          </x14:formula1>
          <xm:sqref>B1</xm:sqref>
        </x14:dataValidation>
      </x14:dataValidations>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4998D-C887-4B37-BA81-C5046B21CC87}">
  <sheetPr>
    <tabColor rgb="FFB4C6E7"/>
    <pageSetUpPr fitToPage="1"/>
  </sheetPr>
  <dimension ref="A1:G47"/>
  <sheetViews>
    <sheetView workbookViewId="0">
      <selection activeCell="B18" sqref="B18"/>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row>
    <row r="3" spans="1:3" x14ac:dyDescent="0.35">
      <c r="A3" s="3" t="s">
        <v>495</v>
      </c>
      <c r="B3" s="7" t="str">
        <f ca="1">MID(CELL("filename",A1),FIND("]",CELL("filename",A1))+1,255)</f>
        <v>HF6b</v>
      </c>
    </row>
    <row r="4" spans="1:3" x14ac:dyDescent="0.35">
      <c r="A4" s="5" t="s">
        <v>496</v>
      </c>
      <c r="B4" s="1" t="s">
        <v>310</v>
      </c>
    </row>
    <row r="5" spans="1:3" ht="29" x14ac:dyDescent="0.35">
      <c r="A5" s="3" t="s">
        <v>497</v>
      </c>
      <c r="B5" s="7" t="s">
        <v>800</v>
      </c>
    </row>
    <row r="6" spans="1:3" x14ac:dyDescent="0.35">
      <c r="A6" s="5" t="s">
        <v>499</v>
      </c>
      <c r="B6" s="6" t="s">
        <v>820</v>
      </c>
    </row>
    <row r="7" spans="1:3" ht="29" x14ac:dyDescent="0.35">
      <c r="A7" s="3" t="s">
        <v>501</v>
      </c>
      <c r="B7" s="7" t="s">
        <v>821</v>
      </c>
      <c r="C7" s="24"/>
    </row>
    <row r="8" spans="1:3" ht="29" x14ac:dyDescent="0.35">
      <c r="A8" s="8" t="s">
        <v>503</v>
      </c>
      <c r="B8" s="1" t="s">
        <v>773</v>
      </c>
      <c r="C8" s="24"/>
    </row>
    <row r="9" spans="1:3" x14ac:dyDescent="0.35">
      <c r="A9" s="3" t="s">
        <v>505</v>
      </c>
      <c r="B9" s="7" t="s">
        <v>662</v>
      </c>
      <c r="C9" s="24"/>
    </row>
    <row r="10" spans="1:3" ht="29" x14ac:dyDescent="0.35">
      <c r="A10" s="5" t="s">
        <v>507</v>
      </c>
      <c r="B10" s="6" t="s">
        <v>508</v>
      </c>
      <c r="C10" s="24"/>
    </row>
    <row r="11" spans="1:3" x14ac:dyDescent="0.35">
      <c r="A11" s="3" t="s">
        <v>509</v>
      </c>
      <c r="B11" s="7"/>
      <c r="C11" s="24"/>
    </row>
    <row r="12" spans="1:3" x14ac:dyDescent="0.35">
      <c r="A12" s="5" t="s">
        <v>510</v>
      </c>
      <c r="B12" s="9"/>
      <c r="C12" s="24"/>
    </row>
    <row r="13" spans="1:3" x14ac:dyDescent="0.35">
      <c r="A13" s="3" t="s">
        <v>1</v>
      </c>
      <c r="B13" s="4" t="str">
        <f>LEFT(B32,LEN(B32)-2)</f>
        <v>Otsene toetus (Economic)</v>
      </c>
      <c r="C13" s="24"/>
    </row>
    <row r="14" spans="1:3" ht="101.5" x14ac:dyDescent="0.35">
      <c r="A14" s="5" t="s">
        <v>512</v>
      </c>
      <c r="B14" s="44" t="s">
        <v>774</v>
      </c>
      <c r="C14" s="24"/>
    </row>
    <row r="15" spans="1:3" ht="29" x14ac:dyDescent="0.35">
      <c r="A15" s="3" t="s">
        <v>2</v>
      </c>
      <c r="B15" s="4" t="str">
        <f>LEFT(B39,LEN(B39)-2)</f>
        <v>Planeeritud (Planned)</v>
      </c>
      <c r="C15" s="24"/>
    </row>
    <row r="16" spans="1:3" ht="29" x14ac:dyDescent="0.35">
      <c r="A16" s="5" t="s">
        <v>514</v>
      </c>
      <c r="B16" s="10">
        <v>2025</v>
      </c>
      <c r="C16" s="24"/>
    </row>
    <row r="17" spans="1:3" ht="29" x14ac:dyDescent="0.35">
      <c r="A17" s="3" t="s">
        <v>55</v>
      </c>
      <c r="B17" s="4" t="s">
        <v>59</v>
      </c>
      <c r="C17" s="24"/>
    </row>
    <row r="18" spans="1:3" ht="29" x14ac:dyDescent="0.35">
      <c r="A18" s="5" t="s">
        <v>516</v>
      </c>
      <c r="B18" s="10" t="s">
        <v>533</v>
      </c>
      <c r="C18" s="24"/>
    </row>
    <row r="19" spans="1:3" ht="29" x14ac:dyDescent="0.35">
      <c r="A19" s="3" t="s">
        <v>518</v>
      </c>
      <c r="B19" s="11" t="s">
        <v>804</v>
      </c>
      <c r="C19" s="24"/>
    </row>
    <row r="20" spans="1:3" x14ac:dyDescent="0.35">
      <c r="A20" s="5" t="s">
        <v>520</v>
      </c>
      <c r="B20" s="10" t="s">
        <v>819</v>
      </c>
      <c r="C20" s="24"/>
    </row>
    <row r="21" spans="1:3" x14ac:dyDescent="0.35">
      <c r="C21" s="24"/>
    </row>
    <row r="22" spans="1:3" x14ac:dyDescent="0.35">
      <c r="A22" s="2" t="s">
        <v>522</v>
      </c>
      <c r="C22" s="24"/>
    </row>
    <row r="23" spans="1:3" x14ac:dyDescent="0.35">
      <c r="A23" t="str">
        <f>Input!B3</f>
        <v>Otsene toetus (Economic)</v>
      </c>
      <c r="B23" t="s">
        <v>523</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xr:uid="{7F6E8B44-378C-47F8-A62E-3488AD581234}"/>
  </hyperlinks>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7503F53-03D5-4D81-A76E-E0F1581E8018}">
          <x14:formula1>
            <xm:f>Input!$A$3:$A$40</xm:f>
          </x14:formula1>
          <xm:sqref>B1</xm:sqref>
        </x14:dataValidation>
      </x14:dataValidations>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AE53B-46DA-40EA-AC77-E33A133D4500}">
  <sheetPr>
    <tabColor rgb="FF00B0F0"/>
    <pageSetUpPr fitToPage="1"/>
  </sheetPr>
  <dimension ref="A1:G47"/>
  <sheetViews>
    <sheetView workbookViewId="0">
      <selection activeCell="M22" sqref="M22"/>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row>
    <row r="3" spans="1:3" x14ac:dyDescent="0.35">
      <c r="A3" s="3" t="s">
        <v>495</v>
      </c>
      <c r="B3" s="7"/>
    </row>
    <row r="4" spans="1:3" x14ac:dyDescent="0.35">
      <c r="A4" s="5" t="s">
        <v>496</v>
      </c>
      <c r="B4" s="6" t="s">
        <v>316</v>
      </c>
    </row>
    <row r="5" spans="1:3" ht="29" x14ac:dyDescent="0.35">
      <c r="A5" s="3" t="s">
        <v>497</v>
      </c>
      <c r="B5" s="7" t="s">
        <v>800</v>
      </c>
    </row>
    <row r="6" spans="1:3" x14ac:dyDescent="0.35">
      <c r="A6" s="5" t="s">
        <v>499</v>
      </c>
      <c r="B6" s="6"/>
    </row>
    <row r="7" spans="1:3" ht="72.5" x14ac:dyDescent="0.35">
      <c r="A7" s="3" t="s">
        <v>501</v>
      </c>
      <c r="B7" s="7" t="s">
        <v>822</v>
      </c>
      <c r="C7" s="24"/>
    </row>
    <row r="8" spans="1:3" ht="29" x14ac:dyDescent="0.35">
      <c r="A8" s="8" t="s">
        <v>503</v>
      </c>
      <c r="B8" s="1" t="s">
        <v>773</v>
      </c>
      <c r="C8" s="24"/>
    </row>
    <row r="9" spans="1:3" x14ac:dyDescent="0.35">
      <c r="A9" s="3" t="s">
        <v>505</v>
      </c>
      <c r="B9" s="7" t="s">
        <v>662</v>
      </c>
      <c r="C9" s="24"/>
    </row>
    <row r="10" spans="1:3" ht="29" x14ac:dyDescent="0.35">
      <c r="A10" s="5" t="s">
        <v>507</v>
      </c>
      <c r="B10" s="6" t="s">
        <v>508</v>
      </c>
      <c r="C10" s="24"/>
    </row>
    <row r="11" spans="1:3" x14ac:dyDescent="0.35">
      <c r="A11" s="3" t="s">
        <v>509</v>
      </c>
      <c r="B11" s="7"/>
      <c r="C11" s="24"/>
    </row>
    <row r="12" spans="1:3" x14ac:dyDescent="0.35">
      <c r="A12" s="5" t="s">
        <v>510</v>
      </c>
      <c r="B12" s="9"/>
      <c r="C12" s="24"/>
    </row>
    <row r="13" spans="1:3" x14ac:dyDescent="0.35">
      <c r="A13" s="3" t="s">
        <v>1</v>
      </c>
      <c r="B13" s="4" t="str">
        <f>LEFT(B32,LEN(B32)-2)</f>
        <v>Otsene toetus (Economic)</v>
      </c>
      <c r="C13" s="24"/>
    </row>
    <row r="14" spans="1:3" ht="126.75" customHeight="1" x14ac:dyDescent="0.35">
      <c r="A14" s="5" t="s">
        <v>512</v>
      </c>
      <c r="B14" s="10" t="s">
        <v>647</v>
      </c>
    </row>
    <row r="15" spans="1:3" ht="29" x14ac:dyDescent="0.35">
      <c r="A15" s="3" t="s">
        <v>2</v>
      </c>
      <c r="B15" s="4" t="str">
        <f>LEFT(B39,LEN(B39)-2)</f>
        <v>Planeeritud (Planned)</v>
      </c>
      <c r="C15" s="24"/>
    </row>
    <row r="16" spans="1:3" ht="29" x14ac:dyDescent="0.35">
      <c r="A16" s="5" t="s">
        <v>514</v>
      </c>
      <c r="B16" s="10" t="s">
        <v>654</v>
      </c>
      <c r="C16" s="24"/>
    </row>
    <row r="17" spans="1:3" ht="29" x14ac:dyDescent="0.35">
      <c r="A17" s="3" t="s">
        <v>55</v>
      </c>
      <c r="B17" s="4" t="s">
        <v>579</v>
      </c>
      <c r="C17" s="24"/>
    </row>
    <row r="18" spans="1:3" ht="29" x14ac:dyDescent="0.35">
      <c r="A18" s="5" t="s">
        <v>516</v>
      </c>
      <c r="B18" s="10" t="s">
        <v>533</v>
      </c>
      <c r="C18" s="24"/>
    </row>
    <row r="19" spans="1:3" ht="29" x14ac:dyDescent="0.35">
      <c r="A19" s="3" t="s">
        <v>518</v>
      </c>
      <c r="B19" s="4"/>
      <c r="C19" s="24"/>
    </row>
    <row r="20" spans="1:3" x14ac:dyDescent="0.35">
      <c r="C20" s="24"/>
    </row>
    <row r="21" spans="1:3" x14ac:dyDescent="0.35">
      <c r="C21" s="24"/>
    </row>
    <row r="22" spans="1:3" x14ac:dyDescent="0.35">
      <c r="A22" s="2" t="s">
        <v>522</v>
      </c>
      <c r="C22" s="24"/>
    </row>
    <row r="23" spans="1:3" x14ac:dyDescent="0.35">
      <c r="A23" t="str">
        <f>Input!B3</f>
        <v>Otsene toetus (Economic)</v>
      </c>
      <c r="B23" t="s">
        <v>523</v>
      </c>
    </row>
    <row r="24" spans="1:3" x14ac:dyDescent="0.35">
      <c r="A24" t="str">
        <f>Input!B4</f>
        <v>Haridus (Education)</v>
      </c>
    </row>
    <row r="25" spans="1:3" x14ac:dyDescent="0.35">
      <c r="A25" t="str">
        <f>Input!B5</f>
        <v>Maksundus (Fiscal)</v>
      </c>
    </row>
    <row r="26" spans="1:3" x14ac:dyDescent="0.35">
      <c r="A26" t="str">
        <f>Input!B6</f>
        <v>Teavitamine (Information)</v>
      </c>
    </row>
    <row r="27" spans="1:3" x14ac:dyDescent="0.35">
      <c r="A27" t="str">
        <f>Input!B7</f>
        <v>Planeerimine (Planning)</v>
      </c>
    </row>
    <row r="28" spans="1:3" x14ac:dyDescent="0.35">
      <c r="A28" t="str">
        <f>Input!B8</f>
        <v>Seadusandlus (Regulatory)</v>
      </c>
    </row>
    <row r="29" spans="1:3" x14ac:dyDescent="0.35">
      <c r="A29" t="str">
        <f>Input!B9</f>
        <v>Teadus- ja arendustegevus (Research)</v>
      </c>
    </row>
    <row r="30" spans="1:3" x14ac:dyDescent="0.35">
      <c r="A30" t="str">
        <f>Input!B10</f>
        <v>Vabatahtlik (Voluntary)</v>
      </c>
    </row>
    <row r="31" spans="1:3" x14ac:dyDescent="0.35">
      <c r="A31" t="str">
        <f>Input!B11</f>
        <v>Muu (Other)</v>
      </c>
    </row>
    <row r="32" spans="1:3"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C184B490-D461-4877-B346-5EAF3AA290AE}">
          <x14:formula1>
            <xm:f>Input!$A$3:$A$40</xm:f>
          </x14:formula1>
          <xm:sqref>B1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8417-5F7C-473B-84BA-584C2E0A5797}">
  <sheetPr>
    <tabColor rgb="FFC4BD97"/>
    <pageSetUpPr fitToPage="1"/>
  </sheetPr>
  <dimension ref="A1:G47"/>
  <sheetViews>
    <sheetView topLeftCell="A5"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t="s">
        <v>13</v>
      </c>
    </row>
    <row r="3" spans="1:2" x14ac:dyDescent="0.35">
      <c r="A3" s="3" t="s">
        <v>495</v>
      </c>
      <c r="B3" s="7" t="str">
        <f ca="1">MID(CELL("filename",A1),FIND("]",CELL("filename",A1))+1,255)</f>
        <v>EN3</v>
      </c>
    </row>
    <row r="4" spans="1:2" x14ac:dyDescent="0.35">
      <c r="A4" s="5" t="s">
        <v>496</v>
      </c>
      <c r="B4" s="6" t="s">
        <v>153</v>
      </c>
    </row>
    <row r="5" spans="1:2" ht="43.5" x14ac:dyDescent="0.35">
      <c r="A5" s="3" t="s">
        <v>497</v>
      </c>
      <c r="B5" s="7" t="s">
        <v>534</v>
      </c>
    </row>
    <row r="6" spans="1:2" x14ac:dyDescent="0.35">
      <c r="A6" s="5" t="s">
        <v>499</v>
      </c>
      <c r="B6" s="6"/>
    </row>
    <row r="7" spans="1:2" ht="348" x14ac:dyDescent="0.35">
      <c r="A7" s="3" t="s">
        <v>501</v>
      </c>
      <c r="B7" s="7" t="s">
        <v>535</v>
      </c>
    </row>
    <row r="8" spans="1:2" ht="29" x14ac:dyDescent="0.35">
      <c r="A8" s="8" t="s">
        <v>503</v>
      </c>
      <c r="B8" s="6" t="s">
        <v>504</v>
      </c>
    </row>
    <row r="9" spans="1:2" ht="29" x14ac:dyDescent="0.35">
      <c r="A9" s="3" t="s">
        <v>505</v>
      </c>
      <c r="B9" s="4" t="s">
        <v>506</v>
      </c>
    </row>
    <row r="10" spans="1:2" ht="29" x14ac:dyDescent="0.35">
      <c r="A10" s="5" t="s">
        <v>507</v>
      </c>
      <c r="B10" s="14" t="s">
        <v>508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130.5" x14ac:dyDescent="0.35">
      <c r="A14" s="5" t="s">
        <v>512</v>
      </c>
      <c r="B14" s="10" t="s">
        <v>536</v>
      </c>
    </row>
    <row r="15" spans="1:2" ht="29" x14ac:dyDescent="0.35">
      <c r="A15" s="3" t="s">
        <v>2</v>
      </c>
      <c r="B15" s="4" t="str">
        <f>LEFT(B39,LEN(B39)-2)</f>
        <v>Käimasolev (Implemented)</v>
      </c>
    </row>
    <row r="16" spans="1:2" ht="29" x14ac:dyDescent="0.35">
      <c r="A16" s="5" t="s">
        <v>514</v>
      </c>
      <c r="B16" s="10" t="s">
        <v>537</v>
      </c>
    </row>
    <row r="17" spans="1:2" ht="29" x14ac:dyDescent="0.35">
      <c r="A17" s="3" t="s">
        <v>55</v>
      </c>
      <c r="B17" s="4" t="s">
        <v>56</v>
      </c>
    </row>
    <row r="18" spans="1:2" ht="29" x14ac:dyDescent="0.35">
      <c r="A18" s="5" t="s">
        <v>516</v>
      </c>
      <c r="B18" s="10" t="s">
        <v>538</v>
      </c>
    </row>
    <row r="19" spans="1:2" ht="29" x14ac:dyDescent="0.35">
      <c r="A19" s="3" t="s">
        <v>518</v>
      </c>
      <c r="B19" s="4"/>
    </row>
    <row r="20" spans="1:2" x14ac:dyDescent="0.35">
      <c r="A20" s="5" t="s">
        <v>520</v>
      </c>
      <c r="B20" s="10" t="s">
        <v>539</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CFE8D04-771D-43FB-B446-45E6D574B088}">
          <x14:formula1>
            <xm:f>Input!$A$3:$A$40</xm:f>
          </x14:formula1>
          <xm:sqref>B1</xm:sqref>
        </x14:dataValidation>
      </x14:dataValidation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76261-ADA6-4C25-BBA2-0F4A0E7FD5A1}">
  <sheetPr codeName="Leht39">
    <tabColor rgb="FFFFC000"/>
    <pageSetUpPr fitToPage="1"/>
  </sheetPr>
  <dimension ref="A1:G47"/>
  <sheetViews>
    <sheetView workbookViewId="0">
      <selection activeCell="F16" sqref="F16"/>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PM1</v>
      </c>
    </row>
    <row r="4" spans="1:2" x14ac:dyDescent="0.35">
      <c r="A4" s="5" t="s">
        <v>496</v>
      </c>
      <c r="B4" s="6" t="s">
        <v>334</v>
      </c>
    </row>
    <row r="5" spans="1:2" ht="43.5" x14ac:dyDescent="0.35">
      <c r="A5" s="3" t="s">
        <v>497</v>
      </c>
      <c r="B5" s="7" t="s">
        <v>823</v>
      </c>
    </row>
    <row r="6" spans="1:2" x14ac:dyDescent="0.35">
      <c r="A6" s="5" t="s">
        <v>499</v>
      </c>
      <c r="B6" s="6"/>
    </row>
    <row r="7" spans="1:2" ht="114" customHeight="1" x14ac:dyDescent="0.35">
      <c r="A7" s="3" t="s">
        <v>501</v>
      </c>
      <c r="B7" s="7" t="s">
        <v>824</v>
      </c>
    </row>
    <row r="8" spans="1:2" ht="29" x14ac:dyDescent="0.35">
      <c r="A8" s="8" t="s">
        <v>503</v>
      </c>
      <c r="B8" s="6" t="s">
        <v>504</v>
      </c>
    </row>
    <row r="9" spans="1:2" x14ac:dyDescent="0.35">
      <c r="A9" s="3" t="s">
        <v>505</v>
      </c>
      <c r="B9" s="7" t="s">
        <v>825</v>
      </c>
    </row>
    <row r="10" spans="1:2" ht="29" x14ac:dyDescent="0.35">
      <c r="A10" s="5" t="s">
        <v>507</v>
      </c>
      <c r="B10" s="6" t="s">
        <v>826</v>
      </c>
    </row>
    <row r="11" spans="1:2" x14ac:dyDescent="0.35">
      <c r="A11" s="3" t="s">
        <v>509</v>
      </c>
      <c r="B11" s="7"/>
    </row>
    <row r="12" spans="1:2" x14ac:dyDescent="0.35">
      <c r="A12" s="5" t="s">
        <v>510</v>
      </c>
      <c r="B12" s="9"/>
    </row>
    <row r="13" spans="1:2" x14ac:dyDescent="0.35">
      <c r="A13" s="3" t="s">
        <v>1</v>
      </c>
      <c r="B13" s="4" t="str">
        <f>LEFT(B32,LEN(B32)-2)</f>
        <v>Otsene toetus (Economic); Seadusandlus (Regulatory)</v>
      </c>
    </row>
    <row r="14" spans="1:2" ht="87" x14ac:dyDescent="0.35">
      <c r="A14" s="5" t="s">
        <v>512</v>
      </c>
      <c r="B14" s="44" t="s">
        <v>827</v>
      </c>
    </row>
    <row r="15" spans="1:2" ht="29" x14ac:dyDescent="0.35">
      <c r="A15" s="3" t="s">
        <v>2</v>
      </c>
      <c r="B15" s="4" t="str">
        <f>LEFT(B39,LEN(B39)-2)</f>
        <v>Käimasolev (Implemented)</v>
      </c>
    </row>
    <row r="16" spans="1:2" ht="29" x14ac:dyDescent="0.35">
      <c r="A16" s="5" t="s">
        <v>514</v>
      </c>
      <c r="B16" s="10" t="s">
        <v>828</v>
      </c>
    </row>
    <row r="17" spans="1:2" ht="29" x14ac:dyDescent="0.35">
      <c r="A17" s="3" t="s">
        <v>55</v>
      </c>
      <c r="B17" s="4" t="s">
        <v>56</v>
      </c>
    </row>
    <row r="18" spans="1:2" ht="29" x14ac:dyDescent="0.35">
      <c r="A18" s="5" t="s">
        <v>516</v>
      </c>
      <c r="B18" s="10" t="s">
        <v>630</v>
      </c>
    </row>
    <row r="19" spans="1:2" ht="29" x14ac:dyDescent="0.35">
      <c r="A19" s="3" t="s">
        <v>518</v>
      </c>
      <c r="B19" s="4"/>
    </row>
    <row r="20" spans="1:2" x14ac:dyDescent="0.35">
      <c r="A20" s="5" t="s">
        <v>520</v>
      </c>
      <c r="B20" s="10"/>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EE84995-AAFC-4666-A59C-AA4024758747}">
          <x14:formula1>
            <xm:f>Input!$A$3:$A$40</xm:f>
          </x14:formula1>
          <xm:sqref>B1</xm:sqref>
        </x14:dataValidation>
      </x14:dataValidations>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1B99B-ABA7-43A0-A4D6-2079132142B6}">
  <sheetPr codeName="Leht40">
    <tabColor rgb="FFFFC000"/>
    <pageSetUpPr fitToPage="1"/>
  </sheetPr>
  <dimension ref="A1:G47"/>
  <sheetViews>
    <sheetView workbookViewId="0">
      <selection activeCell="M21" sqref="M21"/>
    </sheetView>
  </sheetViews>
  <sheetFormatPr defaultColWidth="8.6328125" defaultRowHeight="14.5" x14ac:dyDescent="0.35"/>
  <cols>
    <col min="1" max="1" width="35.6328125" customWidth="1"/>
    <col min="2" max="2" width="87.453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PM2</v>
      </c>
    </row>
    <row r="4" spans="1:2" x14ac:dyDescent="0.35">
      <c r="A4" s="5" t="s">
        <v>496</v>
      </c>
      <c r="B4" s="6" t="s">
        <v>338</v>
      </c>
    </row>
    <row r="5" spans="1:2" ht="63.75" customHeight="1" x14ac:dyDescent="0.35">
      <c r="A5" s="3" t="s">
        <v>497</v>
      </c>
      <c r="B5" s="7" t="s">
        <v>829</v>
      </c>
    </row>
    <row r="6" spans="1:2" x14ac:dyDescent="0.35">
      <c r="A6" s="5" t="s">
        <v>499</v>
      </c>
      <c r="B6" s="6"/>
    </row>
    <row r="7" spans="1:2" ht="304.5" x14ac:dyDescent="0.35">
      <c r="A7" s="3" t="s">
        <v>501</v>
      </c>
      <c r="B7" s="82" t="s">
        <v>830</v>
      </c>
    </row>
    <row r="8" spans="1:2" ht="29" x14ac:dyDescent="0.35">
      <c r="A8" s="8" t="s">
        <v>503</v>
      </c>
      <c r="B8" s="6" t="s">
        <v>504</v>
      </c>
    </row>
    <row r="9" spans="1:2" x14ac:dyDescent="0.35">
      <c r="A9" s="3" t="s">
        <v>505</v>
      </c>
      <c r="B9" s="7" t="s">
        <v>831</v>
      </c>
    </row>
    <row r="10" spans="1:2" ht="29" x14ac:dyDescent="0.35">
      <c r="A10" s="5" t="s">
        <v>507</v>
      </c>
      <c r="B10" s="6" t="s">
        <v>832</v>
      </c>
    </row>
    <row r="11" spans="1:2" x14ac:dyDescent="0.35">
      <c r="A11" s="3" t="s">
        <v>509</v>
      </c>
      <c r="B11" s="7"/>
    </row>
    <row r="12" spans="1:2" x14ac:dyDescent="0.35">
      <c r="A12" s="5" t="s">
        <v>510</v>
      </c>
      <c r="B12" s="9"/>
    </row>
    <row r="13" spans="1:2" x14ac:dyDescent="0.35">
      <c r="A13" s="3" t="s">
        <v>1</v>
      </c>
      <c r="B13" s="4" t="str">
        <f>LEFT(B32,LEN(B32)-2)</f>
        <v>Otsene toetus (Economic); Seadusandlus (Regulatory)</v>
      </c>
    </row>
    <row r="14" spans="1:2" ht="58" x14ac:dyDescent="0.35">
      <c r="A14" s="5" t="s">
        <v>512</v>
      </c>
      <c r="B14" s="44" t="s">
        <v>827</v>
      </c>
    </row>
    <row r="15" spans="1:2" ht="29" x14ac:dyDescent="0.35">
      <c r="A15" s="3" t="s">
        <v>2</v>
      </c>
      <c r="B15" s="4" t="str">
        <f>LEFT(B39,LEN(B39)-2)</f>
        <v>Käimasolev (Implemented)</v>
      </c>
    </row>
    <row r="16" spans="1:2" ht="29" x14ac:dyDescent="0.35">
      <c r="A16" s="5" t="s">
        <v>514</v>
      </c>
      <c r="B16" s="10" t="s">
        <v>833</v>
      </c>
    </row>
    <row r="17" spans="1:2" ht="29" x14ac:dyDescent="0.35">
      <c r="A17" s="3" t="s">
        <v>55</v>
      </c>
      <c r="B17" s="4" t="s">
        <v>56</v>
      </c>
    </row>
    <row r="18" spans="1:2" ht="29" x14ac:dyDescent="0.35">
      <c r="A18" s="5" t="s">
        <v>516</v>
      </c>
      <c r="B18" s="10" t="s">
        <v>630</v>
      </c>
    </row>
    <row r="19" spans="1:2" ht="29" x14ac:dyDescent="0.35">
      <c r="A19" s="3" t="s">
        <v>518</v>
      </c>
      <c r="B19" s="4"/>
    </row>
    <row r="20" spans="1:2" x14ac:dyDescent="0.35">
      <c r="A20" s="5" t="s">
        <v>520</v>
      </c>
      <c r="B20" s="10" t="s">
        <v>834</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174AFCD-B597-4548-B4B8-4F1481FE117F}">
          <x14:formula1>
            <xm:f>Input!$A$3:$A$40</xm:f>
          </x14:formula1>
          <xm:sqref>B1</xm:sqref>
        </x14:dataValidation>
      </x14:dataValidations>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D966-997A-4EA6-AD11-07D7EBE20BC4}">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ht="29" x14ac:dyDescent="0.35">
      <c r="A4" s="5" t="s">
        <v>496</v>
      </c>
      <c r="B4" s="19" t="s">
        <v>835</v>
      </c>
    </row>
    <row r="5" spans="1:2" x14ac:dyDescent="0.35">
      <c r="A5" s="3" t="s">
        <v>497</v>
      </c>
      <c r="B5" s="7" t="s">
        <v>836</v>
      </c>
    </row>
    <row r="6" spans="1:2" x14ac:dyDescent="0.35">
      <c r="A6" s="5" t="s">
        <v>499</v>
      </c>
      <c r="B6" s="6"/>
    </row>
    <row r="7" spans="1:2" ht="261" x14ac:dyDescent="0.35">
      <c r="A7" s="3" t="s">
        <v>501</v>
      </c>
      <c r="B7" s="7" t="s">
        <v>837</v>
      </c>
    </row>
    <row r="8" spans="1:2" ht="29" x14ac:dyDescent="0.35">
      <c r="A8" s="8" t="s">
        <v>503</v>
      </c>
      <c r="B8" s="6" t="s">
        <v>504</v>
      </c>
    </row>
    <row r="9" spans="1:2" x14ac:dyDescent="0.35">
      <c r="A9" s="3" t="s">
        <v>505</v>
      </c>
      <c r="B9" s="7" t="s">
        <v>838</v>
      </c>
    </row>
    <row r="10" spans="1:2" ht="29" x14ac:dyDescent="0.35">
      <c r="A10" s="5" t="s">
        <v>507</v>
      </c>
      <c r="B10" s="6" t="s">
        <v>839</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840</v>
      </c>
    </row>
    <row r="15" spans="1:2" ht="29" x14ac:dyDescent="0.35">
      <c r="A15" s="3" t="s">
        <v>2</v>
      </c>
      <c r="B15" s="4" t="str">
        <f>LEFT(B39,LEN(B39)-2)</f>
        <v>Rakendatud (Adopted or Expired)</v>
      </c>
    </row>
    <row r="16" spans="1:2" ht="29" x14ac:dyDescent="0.35">
      <c r="A16" s="5" t="s">
        <v>514</v>
      </c>
      <c r="B16" s="10" t="s">
        <v>841</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E0B377AC-124D-4FEB-A3F6-19767B84AF8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E59CF89-209B-4CFC-B78C-1FB760872F00}">
          <x14:formula1>
            <xm:f>Input!$A$3:$A$40</xm:f>
          </x14:formula1>
          <xm:sqref>B1</xm:sqref>
        </x14:dataValidation>
      </x14:dataValidations>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E4A5-676A-430D-B736-79EDFE3BD903}">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PM4</v>
      </c>
    </row>
    <row r="4" spans="1:2" x14ac:dyDescent="0.35">
      <c r="A4" s="5" t="s">
        <v>496</v>
      </c>
      <c r="B4" s="6" t="s">
        <v>341</v>
      </c>
    </row>
    <row r="5" spans="1:2" ht="43.5" x14ac:dyDescent="0.35">
      <c r="A5" s="3" t="s">
        <v>497</v>
      </c>
      <c r="B5" s="7" t="s">
        <v>844</v>
      </c>
    </row>
    <row r="6" spans="1:2" x14ac:dyDescent="0.35">
      <c r="A6" s="5" t="s">
        <v>499</v>
      </c>
      <c r="B6" s="6"/>
    </row>
    <row r="7" spans="1:2" ht="129.75" customHeight="1" x14ac:dyDescent="0.35">
      <c r="A7" s="3" t="s">
        <v>501</v>
      </c>
      <c r="B7" s="7" t="s">
        <v>845</v>
      </c>
    </row>
    <row r="8" spans="1:2" ht="29" x14ac:dyDescent="0.35">
      <c r="A8" s="8" t="s">
        <v>503</v>
      </c>
      <c r="B8" s="6" t="s">
        <v>504</v>
      </c>
    </row>
    <row r="9" spans="1:2" x14ac:dyDescent="0.35">
      <c r="A9" s="3" t="s">
        <v>505</v>
      </c>
      <c r="B9" s="7" t="s">
        <v>825</v>
      </c>
    </row>
    <row r="10" spans="1:2" ht="29" x14ac:dyDescent="0.35">
      <c r="A10" s="5" t="s">
        <v>507</v>
      </c>
      <c r="B10" s="6" t="s">
        <v>846</v>
      </c>
    </row>
    <row r="11" spans="1:2" x14ac:dyDescent="0.35">
      <c r="A11" s="3" t="s">
        <v>509</v>
      </c>
      <c r="B11" s="7"/>
    </row>
    <row r="12" spans="1:2" x14ac:dyDescent="0.35">
      <c r="A12" s="5" t="s">
        <v>510</v>
      </c>
      <c r="B12" s="9"/>
    </row>
    <row r="13" spans="1:2" x14ac:dyDescent="0.35">
      <c r="A13" s="3" t="s">
        <v>1</v>
      </c>
      <c r="B13" s="4" t="str">
        <f>LEFT(B32,LEN(B32)-2)</f>
        <v>Haridus (Education); Teavitamine (Information)</v>
      </c>
    </row>
    <row r="14" spans="1:2" ht="130.5" x14ac:dyDescent="0.35">
      <c r="A14" s="5" t="s">
        <v>512</v>
      </c>
      <c r="B14" s="44" t="s">
        <v>847</v>
      </c>
    </row>
    <row r="15" spans="1:2" ht="29" x14ac:dyDescent="0.35">
      <c r="A15" s="3" t="s">
        <v>2</v>
      </c>
      <c r="B15" s="4" t="str">
        <f>LEFT(B39,LEN(B39)-2)</f>
        <v>Käimasolev (Implemented)</v>
      </c>
    </row>
    <row r="16" spans="1:2" ht="29" x14ac:dyDescent="0.35">
      <c r="A16" s="5" t="s">
        <v>514</v>
      </c>
      <c r="B16" s="10" t="s">
        <v>848</v>
      </c>
    </row>
    <row r="17" spans="1:2" ht="29" x14ac:dyDescent="0.35">
      <c r="A17" s="3" t="s">
        <v>55</v>
      </c>
      <c r="B17" s="4" t="s">
        <v>56</v>
      </c>
    </row>
    <row r="18" spans="1:2" ht="29" x14ac:dyDescent="0.35">
      <c r="A18" s="5" t="s">
        <v>516</v>
      </c>
      <c r="B18" s="10" t="s">
        <v>630</v>
      </c>
    </row>
    <row r="19" spans="1:2" ht="29" x14ac:dyDescent="0.35">
      <c r="A19" s="3" t="s">
        <v>518</v>
      </c>
      <c r="B19" s="4"/>
    </row>
    <row r="20" spans="1:2" x14ac:dyDescent="0.35">
      <c r="A20" s="5" t="s">
        <v>520</v>
      </c>
      <c r="B20" s="10"/>
    </row>
    <row r="22" spans="1:2" x14ac:dyDescent="0.35">
      <c r="A22" s="2" t="s">
        <v>522</v>
      </c>
    </row>
    <row r="23" spans="1:2" x14ac:dyDescent="0.35">
      <c r="A23" t="str">
        <f>Input!B3</f>
        <v>Otsene toetus (Economic)</v>
      </c>
    </row>
    <row r="24" spans="1:2" x14ac:dyDescent="0.35">
      <c r="A24" t="str">
        <f>Input!B4</f>
        <v>Haridus (Education)</v>
      </c>
      <c r="B24" t="s">
        <v>523</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Haridus (Education); Teavitamine (Information);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370F85E-A2B6-4CC0-9E5E-EF914DC9751F}">
          <x14:formula1>
            <xm:f>Input!$A$3:$A$40</xm:f>
          </x14:formula1>
          <xm:sqref>B1</xm:sqref>
        </x14:dataValidation>
      </x14:dataValidations>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F3AE4-726D-4148-9C63-2F7E05D40C5F}">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6.0898437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PM5</v>
      </c>
    </row>
    <row r="4" spans="1:2" x14ac:dyDescent="0.35">
      <c r="A4" s="5" t="s">
        <v>496</v>
      </c>
      <c r="B4" s="16" t="s">
        <v>344</v>
      </c>
    </row>
    <row r="5" spans="1:2" x14ac:dyDescent="0.35">
      <c r="A5" s="3" t="s">
        <v>497</v>
      </c>
      <c r="B5" s="7" t="s">
        <v>849</v>
      </c>
    </row>
    <row r="6" spans="1:2" x14ac:dyDescent="0.35">
      <c r="A6" s="5" t="s">
        <v>499</v>
      </c>
      <c r="B6" s="6"/>
    </row>
    <row r="7" spans="1:2" ht="133.5" customHeight="1" x14ac:dyDescent="0.35">
      <c r="A7" s="3" t="s">
        <v>501</v>
      </c>
      <c r="B7" s="7" t="s">
        <v>850</v>
      </c>
    </row>
    <row r="8" spans="1:2" ht="29" x14ac:dyDescent="0.35">
      <c r="A8" s="8" t="s">
        <v>503</v>
      </c>
      <c r="B8" s="6" t="s">
        <v>504</v>
      </c>
    </row>
    <row r="9" spans="1:2" x14ac:dyDescent="0.35">
      <c r="A9" s="3" t="s">
        <v>505</v>
      </c>
      <c r="B9" s="7" t="s">
        <v>825</v>
      </c>
    </row>
    <row r="10" spans="1:2" ht="29" x14ac:dyDescent="0.35">
      <c r="A10" s="5" t="s">
        <v>507</v>
      </c>
      <c r="B10" s="6" t="s">
        <v>846</v>
      </c>
    </row>
    <row r="11" spans="1:2" x14ac:dyDescent="0.35">
      <c r="A11" s="3" t="s">
        <v>509</v>
      </c>
      <c r="B11" s="7"/>
    </row>
    <row r="12" spans="1:2" x14ac:dyDescent="0.35">
      <c r="A12" s="5" t="s">
        <v>510</v>
      </c>
      <c r="B12" s="9"/>
    </row>
    <row r="13" spans="1:2" x14ac:dyDescent="0.35">
      <c r="A13" s="3" t="s">
        <v>1</v>
      </c>
      <c r="B13" s="4" t="str">
        <f>LEFT(B32,LEN(B32)-2)</f>
        <v>Haridus (Education); Teavitamine (Information)</v>
      </c>
    </row>
    <row r="14" spans="1:2" ht="72.5" x14ac:dyDescent="0.35">
      <c r="A14" s="5" t="s">
        <v>512</v>
      </c>
      <c r="B14" s="44" t="s">
        <v>827</v>
      </c>
    </row>
    <row r="15" spans="1:2" ht="29" x14ac:dyDescent="0.35">
      <c r="A15" s="3" t="s">
        <v>2</v>
      </c>
      <c r="B15" s="4" t="str">
        <f>LEFT(B39,LEN(B39)-2)</f>
        <v>Käimasolev (Implemented)</v>
      </c>
    </row>
    <row r="16" spans="1:2" ht="29" x14ac:dyDescent="0.35">
      <c r="A16" s="5" t="s">
        <v>514</v>
      </c>
      <c r="B16" s="10" t="s">
        <v>828</v>
      </c>
    </row>
    <row r="17" spans="1:2" ht="29" x14ac:dyDescent="0.35">
      <c r="A17" s="3" t="s">
        <v>55</v>
      </c>
      <c r="B17" s="4" t="s">
        <v>56</v>
      </c>
    </row>
    <row r="18" spans="1:2" ht="29" x14ac:dyDescent="0.35">
      <c r="A18" s="5" t="s">
        <v>516</v>
      </c>
      <c r="B18" s="10" t="s">
        <v>630</v>
      </c>
    </row>
    <row r="19" spans="1:2" ht="29" x14ac:dyDescent="0.35">
      <c r="A19" s="3" t="s">
        <v>518</v>
      </c>
      <c r="B19" s="4"/>
    </row>
    <row r="20" spans="1:2" x14ac:dyDescent="0.35">
      <c r="A20" s="5" t="s">
        <v>520</v>
      </c>
      <c r="B20" s="10"/>
    </row>
    <row r="22" spans="1:2" x14ac:dyDescent="0.35">
      <c r="A22" s="2" t="s">
        <v>522</v>
      </c>
    </row>
    <row r="23" spans="1:2" x14ac:dyDescent="0.35">
      <c r="A23" t="str">
        <f>Input!B3</f>
        <v>Otsene toetus (Economic)</v>
      </c>
    </row>
    <row r="24" spans="1:2" x14ac:dyDescent="0.35">
      <c r="A24" t="str">
        <f>Input!B4</f>
        <v>Haridus (Education)</v>
      </c>
      <c r="B24" t="s">
        <v>523</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Haridus (Education); Teavitamine (Information);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1FF61FC-66CD-442E-98A3-A4C318C5E47E}">
          <x14:formula1>
            <xm:f>Input!$A$3:$A$40</xm:f>
          </x14:formula1>
          <xm:sqref>B1</xm:sqref>
        </x14:dataValidation>
      </x14:dataValidations>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B106-8A55-4629-9814-F6482E34FFA9}">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6" t="s">
        <v>851</v>
      </c>
    </row>
    <row r="5" spans="1:2" x14ac:dyDescent="0.35">
      <c r="A5" s="3" t="s">
        <v>497</v>
      </c>
      <c r="B5" s="7"/>
    </row>
    <row r="6" spans="1:2" x14ac:dyDescent="0.35">
      <c r="A6" s="5" t="s">
        <v>499</v>
      </c>
      <c r="B6" s="6"/>
    </row>
    <row r="7" spans="1:2" ht="261" x14ac:dyDescent="0.35">
      <c r="A7" s="3" t="s">
        <v>501</v>
      </c>
      <c r="B7" s="7" t="s">
        <v>852</v>
      </c>
    </row>
    <row r="8" spans="1:2" ht="29" x14ac:dyDescent="0.35">
      <c r="A8" s="8" t="s">
        <v>503</v>
      </c>
      <c r="B8" s="6" t="s">
        <v>504</v>
      </c>
    </row>
    <row r="9" spans="1:2" x14ac:dyDescent="0.35">
      <c r="A9" s="3" t="s">
        <v>505</v>
      </c>
      <c r="B9" s="7" t="s">
        <v>831</v>
      </c>
    </row>
    <row r="10" spans="1:2" ht="29" x14ac:dyDescent="0.35">
      <c r="A10" s="5" t="s">
        <v>507</v>
      </c>
      <c r="B10" s="23" t="s">
        <v>826</v>
      </c>
    </row>
    <row r="11" spans="1:2" x14ac:dyDescent="0.35">
      <c r="A11" s="3" t="s">
        <v>509</v>
      </c>
      <c r="B11" s="7"/>
    </row>
    <row r="12" spans="1:2" x14ac:dyDescent="0.35">
      <c r="A12" s="5" t="s">
        <v>510</v>
      </c>
      <c r="B12" s="9"/>
    </row>
    <row r="13" spans="1:2" ht="29" x14ac:dyDescent="0.35">
      <c r="A13" s="3" t="s">
        <v>1</v>
      </c>
      <c r="B13" s="4" t="str">
        <f>LEFT(B32,LEN(B32)-2)</f>
        <v>Otsene toetus (Economic); Haridus (Education); Teavitamine (Information); Seadusandlus (Regulatory)</v>
      </c>
    </row>
    <row r="14" spans="1:2" ht="29" x14ac:dyDescent="0.35">
      <c r="A14" s="5" t="s">
        <v>512</v>
      </c>
      <c r="B14" s="44" t="s">
        <v>840</v>
      </c>
    </row>
    <row r="15" spans="1:2" ht="29" x14ac:dyDescent="0.35">
      <c r="A15" s="3" t="s">
        <v>2</v>
      </c>
      <c r="B15" s="4" t="str">
        <f>LEFT(B39,LEN(B39)-2)</f>
        <v>Rakendatud (Adopted or Expired)</v>
      </c>
    </row>
    <row r="16" spans="1:2" ht="29" x14ac:dyDescent="0.35">
      <c r="A16" s="5" t="s">
        <v>514</v>
      </c>
      <c r="B16" s="10" t="s">
        <v>853</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c r="B23" t="s">
        <v>523</v>
      </c>
    </row>
    <row r="24" spans="1:2" x14ac:dyDescent="0.35">
      <c r="A24" t="str">
        <f>Input!B4</f>
        <v>Haridus (Education)</v>
      </c>
      <c r="B24" t="s">
        <v>523</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Haridus (Education); Teavitamine (Information); Seadusandlus (Regulatory);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EE4306A4-72F7-4B0F-8436-857885DB0042}"/>
  </hyperlink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B86CB10A-CFC4-418D-A21A-90905CEBEAF7}">
          <x14:formula1>
            <xm:f>Input!$A$3:$A$40</xm:f>
          </x14:formula1>
          <xm:sqref>B1</xm:sqref>
        </x14:dataValidation>
      </x14:dataValidations>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0FCF-78A7-4697-AF64-B59E519DF372}">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19" t="s">
        <v>854</v>
      </c>
    </row>
    <row r="5" spans="1:2" x14ac:dyDescent="0.35">
      <c r="A5" s="3" t="s">
        <v>497</v>
      </c>
      <c r="B5" s="7"/>
    </row>
    <row r="6" spans="1:2" x14ac:dyDescent="0.35">
      <c r="A6" s="5" t="s">
        <v>499</v>
      </c>
      <c r="B6" s="6"/>
    </row>
    <row r="7" spans="1:2" ht="72.5" x14ac:dyDescent="0.35">
      <c r="A7" s="3" t="s">
        <v>501</v>
      </c>
      <c r="B7" s="7" t="s">
        <v>855</v>
      </c>
    </row>
    <row r="8" spans="1:2" ht="29" x14ac:dyDescent="0.35">
      <c r="A8" s="8" t="s">
        <v>503</v>
      </c>
      <c r="B8" s="6" t="s">
        <v>504</v>
      </c>
    </row>
    <row r="9" spans="1:2" x14ac:dyDescent="0.35">
      <c r="A9" s="3" t="s">
        <v>505</v>
      </c>
      <c r="B9" s="7" t="s">
        <v>825</v>
      </c>
    </row>
    <row r="10" spans="1:2" ht="29" x14ac:dyDescent="0.35">
      <c r="A10" s="5" t="s">
        <v>507</v>
      </c>
      <c r="B10" s="6" t="s">
        <v>826</v>
      </c>
    </row>
    <row r="11" spans="1:2" x14ac:dyDescent="0.35">
      <c r="A11" s="3" t="s">
        <v>509</v>
      </c>
      <c r="B11" s="7"/>
    </row>
    <row r="12" spans="1:2" x14ac:dyDescent="0.35">
      <c r="A12" s="5" t="s">
        <v>510</v>
      </c>
      <c r="B12" s="9"/>
    </row>
    <row r="13" spans="1:2" x14ac:dyDescent="0.35">
      <c r="A13" s="3" t="s">
        <v>1</v>
      </c>
      <c r="B13" s="4" t="str">
        <f>LEFT(B32,LEN(B32)-2)</f>
        <v>Otsene toetus (Economic); Seadusandlus (Regulatory)</v>
      </c>
    </row>
    <row r="14" spans="1:2" ht="87" x14ac:dyDescent="0.35">
      <c r="A14" s="5" t="s">
        <v>512</v>
      </c>
      <c r="B14" s="44" t="s">
        <v>827</v>
      </c>
    </row>
    <row r="15" spans="1:2" ht="29" x14ac:dyDescent="0.35">
      <c r="A15" s="3" t="s">
        <v>2</v>
      </c>
      <c r="B15" s="4" t="str">
        <f>LEFT(B39,LEN(B39)-2)</f>
        <v>Rakendatud (Adopted or Expired)</v>
      </c>
    </row>
    <row r="16" spans="1:2" ht="29" x14ac:dyDescent="0.35">
      <c r="A16" s="5" t="s">
        <v>514</v>
      </c>
      <c r="B16" s="10" t="s">
        <v>853</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Seadusandlus (Regulatory);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0FF03C7C-F449-4EBB-99CC-36FF9F4DFBE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0C17D8C-CC2E-40B3-90C9-64D285A7F3D3}">
          <x14:formula1>
            <xm:f>Input!$A$3:$A$40</xm:f>
          </x14:formula1>
          <xm:sqref>B1</xm:sqref>
        </x14:dataValidation>
      </x14:dataValidations>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0B1EC-FACC-4DC7-8982-31391B14F905}">
  <sheetPr>
    <tabColor rgb="FFFFC000"/>
  </sheetPr>
  <dimension ref="A1:G47"/>
  <sheetViews>
    <sheetView workbookViewId="0">
      <selection activeCell="B7" sqref="B7"/>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PM8</v>
      </c>
    </row>
    <row r="4" spans="1:2" x14ac:dyDescent="0.35">
      <c r="A4" s="5" t="s">
        <v>496</v>
      </c>
      <c r="B4" s="6" t="s">
        <v>856</v>
      </c>
    </row>
    <row r="5" spans="1:2" ht="43.5" x14ac:dyDescent="0.35">
      <c r="A5" s="3" t="s">
        <v>497</v>
      </c>
      <c r="B5" s="7" t="s">
        <v>857</v>
      </c>
    </row>
    <row r="6" spans="1:2" x14ac:dyDescent="0.35">
      <c r="A6" s="5" t="s">
        <v>499</v>
      </c>
      <c r="B6" s="6"/>
    </row>
    <row r="7" spans="1:2" ht="87" customHeight="1" x14ac:dyDescent="0.35">
      <c r="A7" s="3" t="s">
        <v>501</v>
      </c>
      <c r="B7" s="7" t="s">
        <v>858</v>
      </c>
    </row>
    <row r="8" spans="1:2" ht="29" x14ac:dyDescent="0.35">
      <c r="A8" s="8" t="s">
        <v>503</v>
      </c>
      <c r="B8" s="6" t="s">
        <v>504</v>
      </c>
    </row>
    <row r="9" spans="1:2" ht="43.5" x14ac:dyDescent="0.35">
      <c r="A9" s="3" t="s">
        <v>505</v>
      </c>
      <c r="B9" s="7" t="s">
        <v>859</v>
      </c>
    </row>
    <row r="10" spans="1:2" ht="29" x14ac:dyDescent="0.35">
      <c r="A10" s="5" t="s">
        <v>507</v>
      </c>
      <c r="B10" s="6" t="s">
        <v>860</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87" x14ac:dyDescent="0.35">
      <c r="A14" s="5" t="s">
        <v>512</v>
      </c>
      <c r="B14" s="44" t="s">
        <v>827</v>
      </c>
    </row>
    <row r="15" spans="1:2" ht="29" x14ac:dyDescent="0.35">
      <c r="A15" s="3" t="s">
        <v>2</v>
      </c>
      <c r="B15" s="4" t="str">
        <f>LEFT(B39,LEN(B39)-2)</f>
        <v>Käimasolev (Implemented)</v>
      </c>
    </row>
    <row r="16" spans="1:2" ht="29" x14ac:dyDescent="0.35">
      <c r="A16" s="5" t="s">
        <v>514</v>
      </c>
      <c r="B16" s="10" t="s">
        <v>828</v>
      </c>
    </row>
    <row r="17" spans="1:2" ht="29" x14ac:dyDescent="0.35">
      <c r="A17" s="3" t="s">
        <v>55</v>
      </c>
      <c r="B17" s="4" t="s">
        <v>56</v>
      </c>
    </row>
    <row r="18" spans="1:2" ht="29" x14ac:dyDescent="0.35">
      <c r="A18" s="5" t="s">
        <v>516</v>
      </c>
      <c r="B18" s="10" t="s">
        <v>630</v>
      </c>
    </row>
    <row r="19" spans="1:2" ht="29" x14ac:dyDescent="0.35">
      <c r="A19" s="3" t="s">
        <v>518</v>
      </c>
      <c r="B19" s="4"/>
    </row>
    <row r="20" spans="1:2" x14ac:dyDescent="0.35">
      <c r="A20" s="5" t="s">
        <v>520</v>
      </c>
      <c r="B20" s="10"/>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c r="B36" t="s">
        <v>523</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Käimasolev (Implemented);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75730C1-3D63-44EF-ACAC-CFCEFF7A7BF0}">
          <x14:formula1>
            <xm:f>Input!$A$3:$A$40</xm:f>
          </x14:formula1>
          <xm:sqref>B1</xm:sqref>
        </x14:dataValidation>
      </x14:dataValidations>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3A81-A9CE-473B-B9C9-8B995FBD60E9}">
  <sheetPr>
    <tabColor rgb="FFFFC000"/>
  </sheetPr>
  <dimension ref="A1:G47"/>
  <sheetViews>
    <sheetView zoomScaleNormal="80" workbookViewId="0">
      <selection activeCell="B14" sqref="B14"/>
    </sheetView>
  </sheetViews>
  <sheetFormatPr defaultColWidth="8.6328125" defaultRowHeight="14.5" x14ac:dyDescent="0.35"/>
  <cols>
    <col min="1" max="1" width="35.6328125" customWidth="1"/>
    <col min="2" max="2" width="66.0898437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PM9</v>
      </c>
    </row>
    <row r="4" spans="1:2" x14ac:dyDescent="0.35">
      <c r="A4" s="5" t="s">
        <v>496</v>
      </c>
      <c r="B4" s="16" t="s">
        <v>378</v>
      </c>
    </row>
    <row r="5" spans="1:2" ht="43.5" x14ac:dyDescent="0.35">
      <c r="A5" s="3" t="s">
        <v>497</v>
      </c>
      <c r="B5" s="7" t="s">
        <v>861</v>
      </c>
    </row>
    <row r="6" spans="1:2" x14ac:dyDescent="0.35">
      <c r="A6" s="5" t="s">
        <v>499</v>
      </c>
      <c r="B6" s="6"/>
    </row>
    <row r="7" spans="1:2" ht="203" x14ac:dyDescent="0.35">
      <c r="A7" s="3" t="s">
        <v>501</v>
      </c>
      <c r="B7" s="7" t="s">
        <v>862</v>
      </c>
    </row>
    <row r="8" spans="1:2" ht="29" x14ac:dyDescent="0.35">
      <c r="A8" s="8" t="s">
        <v>503</v>
      </c>
      <c r="B8" s="6" t="s">
        <v>504</v>
      </c>
    </row>
    <row r="9" spans="1:2" x14ac:dyDescent="0.35">
      <c r="A9" s="3" t="s">
        <v>505</v>
      </c>
      <c r="B9" s="7" t="s">
        <v>825</v>
      </c>
    </row>
    <row r="10" spans="1:2" ht="29" x14ac:dyDescent="0.35">
      <c r="A10" s="5" t="s">
        <v>507</v>
      </c>
      <c r="B10" s="6" t="s">
        <v>863</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72.5" x14ac:dyDescent="0.35">
      <c r="A14" s="5" t="s">
        <v>512</v>
      </c>
      <c r="B14" s="44" t="s">
        <v>827</v>
      </c>
    </row>
    <row r="15" spans="1:2" ht="29" x14ac:dyDescent="0.35">
      <c r="A15" s="3" t="s">
        <v>2</v>
      </c>
      <c r="B15" s="4" t="str">
        <f>LEFT(B39,LEN(B39)-2)</f>
        <v>Rakendatud (Adopted or Expired)</v>
      </c>
    </row>
    <row r="16" spans="1:2" ht="29" x14ac:dyDescent="0.35">
      <c r="A16" s="5" t="s">
        <v>514</v>
      </c>
      <c r="B16" s="10" t="s">
        <v>853</v>
      </c>
    </row>
    <row r="17" spans="1:2" ht="29" x14ac:dyDescent="0.35">
      <c r="A17" s="3" t="s">
        <v>55</v>
      </c>
      <c r="B17" s="4" t="s">
        <v>56</v>
      </c>
    </row>
    <row r="18" spans="1:2" ht="29" x14ac:dyDescent="0.35">
      <c r="A18" s="5" t="s">
        <v>516</v>
      </c>
      <c r="B18" s="10" t="s">
        <v>842</v>
      </c>
    </row>
    <row r="19" spans="1:2" ht="29" x14ac:dyDescent="0.35">
      <c r="A19" s="3" t="s">
        <v>518</v>
      </c>
      <c r="B19" s="32" t="s">
        <v>864</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004B8174-3D4F-430F-814A-54472B20CBD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AAF5B5-7051-4154-81D9-B58072742BC9}">
          <x14:formula1>
            <xm:f>Input!$A$3:$A$40</xm:f>
          </x14:formula1>
          <xm:sqref>B1</xm:sqref>
        </x14:dataValidation>
      </x14:dataValidations>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40B4-7E0D-4B20-B3F2-E7BFE38143A4}">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6" t="s">
        <v>865</v>
      </c>
    </row>
    <row r="5" spans="1:2" x14ac:dyDescent="0.35">
      <c r="A5" s="3" t="s">
        <v>497</v>
      </c>
      <c r="B5" s="7" t="s">
        <v>866</v>
      </c>
    </row>
    <row r="6" spans="1:2" x14ac:dyDescent="0.35">
      <c r="A6" s="5" t="s">
        <v>499</v>
      </c>
      <c r="B6" s="6"/>
    </row>
    <row r="7" spans="1:2" ht="130.5" x14ac:dyDescent="0.35">
      <c r="A7" s="3" t="s">
        <v>501</v>
      </c>
      <c r="B7" s="4" t="s">
        <v>867</v>
      </c>
    </row>
    <row r="8" spans="1:2" ht="29" x14ac:dyDescent="0.35">
      <c r="A8" s="8" t="s">
        <v>503</v>
      </c>
      <c r="B8" s="6" t="s">
        <v>504</v>
      </c>
    </row>
    <row r="9" spans="1:2" x14ac:dyDescent="0.35">
      <c r="A9" s="3" t="s">
        <v>505</v>
      </c>
      <c r="B9" s="7" t="s">
        <v>831</v>
      </c>
    </row>
    <row r="10" spans="1:2" ht="29" x14ac:dyDescent="0.35">
      <c r="A10" s="5" t="s">
        <v>507</v>
      </c>
      <c r="B10" s="6" t="s">
        <v>868</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840</v>
      </c>
    </row>
    <row r="15" spans="1:2" ht="29" x14ac:dyDescent="0.35">
      <c r="A15" s="3" t="s">
        <v>2</v>
      </c>
      <c r="B15" s="4" t="str">
        <f>LEFT(B39,LEN(B39)-2)</f>
        <v>Rakendatud (Adopted or Expired)</v>
      </c>
    </row>
    <row r="16" spans="1:2" ht="29" x14ac:dyDescent="0.35">
      <c r="A16" s="5" t="s">
        <v>514</v>
      </c>
      <c r="B16" s="10" t="s">
        <v>853</v>
      </c>
    </row>
    <row r="17" spans="1:2" ht="29" x14ac:dyDescent="0.35">
      <c r="A17" s="3" t="s">
        <v>55</v>
      </c>
      <c r="B17" s="4" t="s">
        <v>56</v>
      </c>
    </row>
    <row r="18" spans="1:2" ht="29" x14ac:dyDescent="0.35">
      <c r="A18" s="5" t="s">
        <v>516</v>
      </c>
      <c r="B18" s="10" t="s">
        <v>869</v>
      </c>
    </row>
    <row r="19" spans="1:2" ht="43.5" x14ac:dyDescent="0.35">
      <c r="A19" s="3" t="s">
        <v>518</v>
      </c>
      <c r="B19" s="11" t="s">
        <v>870</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608</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F90A149-6220-4CEC-B19C-5F02B61FC97B}">
          <x14:formula1>
            <xm:f>Input!$A$3:$A$40</xm:f>
          </x14:formula1>
          <xm:sqref>B1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020D4-0635-4641-9C95-05E260BFEA3F}">
  <sheetPr codeName="Leht5">
    <tabColor rgb="FFC4BD97"/>
    <pageSetUpPr fitToPage="1"/>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493</v>
      </c>
      <c r="B1" s="4" t="s">
        <v>4</v>
      </c>
    </row>
    <row r="2" spans="1:3" x14ac:dyDescent="0.35">
      <c r="A2" s="5" t="s">
        <v>494</v>
      </c>
      <c r="B2" s="6" t="s">
        <v>13</v>
      </c>
    </row>
    <row r="3" spans="1:3" x14ac:dyDescent="0.35">
      <c r="A3" s="3" t="s">
        <v>495</v>
      </c>
      <c r="B3" s="7" t="str">
        <f ca="1">MID(CELL("filename",A1),FIND("]",CELL("filename",A1))+1,255)</f>
        <v>EN3a</v>
      </c>
    </row>
    <row r="4" spans="1:3" x14ac:dyDescent="0.35">
      <c r="A4" s="5" t="s">
        <v>496</v>
      </c>
      <c r="B4" s="6" t="s">
        <v>86</v>
      </c>
    </row>
    <row r="5" spans="1:3" x14ac:dyDescent="0.35">
      <c r="A5" s="3" t="s">
        <v>497</v>
      </c>
      <c r="B5" s="7" t="e">
        <f>LEFT(B57,LEN(B57)-2)</f>
        <v>#VALUE!</v>
      </c>
    </row>
    <row r="6" spans="1:3" x14ac:dyDescent="0.35">
      <c r="A6" s="5" t="s">
        <v>499</v>
      </c>
      <c r="B6" s="6" t="s">
        <v>540</v>
      </c>
    </row>
    <row r="7" spans="1:3" ht="130.5" x14ac:dyDescent="0.35">
      <c r="A7" s="3" t="s">
        <v>501</v>
      </c>
      <c r="B7" s="4" t="s">
        <v>541</v>
      </c>
    </row>
    <row r="8" spans="1:3" ht="29" x14ac:dyDescent="0.35">
      <c r="A8" s="8" t="s">
        <v>503</v>
      </c>
      <c r="B8" s="6" t="s">
        <v>504</v>
      </c>
    </row>
    <row r="9" spans="1:3" ht="29" x14ac:dyDescent="0.35">
      <c r="A9" s="3" t="s">
        <v>505</v>
      </c>
      <c r="B9" s="4" t="s">
        <v>506</v>
      </c>
    </row>
    <row r="10" spans="1:3" ht="29" x14ac:dyDescent="0.35">
      <c r="A10" s="5" t="s">
        <v>507</v>
      </c>
      <c r="B10" s="14" t="s">
        <v>508</v>
      </c>
    </row>
    <row r="11" spans="1:3" x14ac:dyDescent="0.35">
      <c r="A11" s="3" t="s">
        <v>509</v>
      </c>
      <c r="B11" s="7"/>
    </row>
    <row r="12" spans="1:3" x14ac:dyDescent="0.35">
      <c r="A12" s="5" t="s">
        <v>510</v>
      </c>
      <c r="B12" s="81" t="s">
        <v>542</v>
      </c>
    </row>
    <row r="13" spans="1:3" x14ac:dyDescent="0.35">
      <c r="A13" s="3" t="s">
        <v>1</v>
      </c>
      <c r="B13" s="4" t="str">
        <f>LEFT(B32,LEN(B32)-2)</f>
        <v>Otsene toetus (Economic)</v>
      </c>
    </row>
    <row r="14" spans="1:3" ht="130.5" x14ac:dyDescent="0.35">
      <c r="A14" s="5" t="s">
        <v>512</v>
      </c>
      <c r="B14" s="10" t="s">
        <v>536</v>
      </c>
    </row>
    <row r="15" spans="1:3" ht="29" x14ac:dyDescent="0.35">
      <c r="A15" s="3" t="s">
        <v>2</v>
      </c>
      <c r="B15" s="4" t="str">
        <f>LEFT(B39,LEN(B39)-2)</f>
        <v>Rakendatud (Adopted or Expired)</v>
      </c>
    </row>
    <row r="16" spans="1:3" ht="29" x14ac:dyDescent="0.35">
      <c r="A16" s="5" t="s">
        <v>514</v>
      </c>
      <c r="B16" s="10" t="s">
        <v>543</v>
      </c>
      <c r="C16" s="24"/>
    </row>
    <row r="17" spans="1:2" ht="29" x14ac:dyDescent="0.35">
      <c r="A17" s="3" t="s">
        <v>55</v>
      </c>
      <c r="B17" s="4" t="s">
        <v>56</v>
      </c>
    </row>
    <row r="18" spans="1:2" ht="29" x14ac:dyDescent="0.35">
      <c r="A18" s="5" t="s">
        <v>516</v>
      </c>
      <c r="B18" s="10" t="s">
        <v>538</v>
      </c>
    </row>
    <row r="19" spans="1:2" ht="29" x14ac:dyDescent="0.35">
      <c r="A19" s="3" t="s">
        <v>518</v>
      </c>
      <c r="B19" s="11" t="s">
        <v>544</v>
      </c>
    </row>
    <row r="20" spans="1:2" ht="29" x14ac:dyDescent="0.35">
      <c r="A20" s="5" t="s">
        <v>520</v>
      </c>
      <c r="B20" s="10" t="s">
        <v>545</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95554A86-2283-44F7-B0E5-2C471096E7C0}"/>
  </hyperlinks>
  <pageMargins left="0.7" right="0.7" top="0.75" bottom="0.75" header="0.3" footer="0.3"/>
  <pageSetup paperSize="9" scale="87"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8F317269-342C-4713-ACE4-D00EAF74F06B}">
          <x14:formula1>
            <xm:f>Input!$A$3:$A$40</xm:f>
          </x14:formula1>
          <xm:sqref>B1</xm:sqref>
        </x14:dataValidation>
      </x14:dataValidation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6CD8-B661-49D1-8C75-1DB0E46EA385}">
  <sheetPr>
    <tabColor rgb="FFFFC000"/>
  </sheetPr>
  <dimension ref="A1:G47"/>
  <sheetViews>
    <sheetView topLeftCell="A12" workbookViewId="0">
      <selection activeCell="C7" sqref="C7"/>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22" t="s">
        <v>390</v>
      </c>
    </row>
    <row r="5" spans="1:2" x14ac:dyDescent="0.35">
      <c r="A5" s="3" t="s">
        <v>497</v>
      </c>
      <c r="B5" s="7" t="s">
        <v>390</v>
      </c>
    </row>
    <row r="6" spans="1:2" x14ac:dyDescent="0.35">
      <c r="A6" s="5" t="s">
        <v>499</v>
      </c>
      <c r="B6" s="6"/>
    </row>
    <row r="7" spans="1:2" ht="174.75" customHeight="1" x14ac:dyDescent="0.35">
      <c r="A7" s="3" t="s">
        <v>501</v>
      </c>
      <c r="B7" s="7" t="s">
        <v>871</v>
      </c>
    </row>
    <row r="8" spans="1:2" ht="29" x14ac:dyDescent="0.35">
      <c r="A8" s="8" t="s">
        <v>503</v>
      </c>
      <c r="B8" s="6" t="s">
        <v>504</v>
      </c>
    </row>
    <row r="9" spans="1:2" x14ac:dyDescent="0.35">
      <c r="A9" s="3" t="s">
        <v>505</v>
      </c>
      <c r="B9" s="7"/>
    </row>
    <row r="10" spans="1:2" ht="29" x14ac:dyDescent="0.35">
      <c r="A10" s="5" t="s">
        <v>507</v>
      </c>
      <c r="B10" s="6" t="s">
        <v>872</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43.5" x14ac:dyDescent="0.35">
      <c r="A14" s="5" t="s">
        <v>512</v>
      </c>
      <c r="B14" s="44" t="s">
        <v>873</v>
      </c>
    </row>
    <row r="15" spans="1:2" ht="29" x14ac:dyDescent="0.35">
      <c r="A15" s="3" t="s">
        <v>2</v>
      </c>
      <c r="B15" s="4" t="str">
        <f>LEFT(B39,LEN(B39)-2)</f>
        <v>Rakendatud (Adopted or Expired)</v>
      </c>
    </row>
    <row r="16" spans="1:2" ht="29" x14ac:dyDescent="0.35">
      <c r="A16" s="5" t="s">
        <v>514</v>
      </c>
      <c r="B16" s="10" t="s">
        <v>874</v>
      </c>
    </row>
    <row r="17" spans="1:2" ht="29" x14ac:dyDescent="0.35">
      <c r="A17" s="3" t="s">
        <v>55</v>
      </c>
      <c r="B17" s="4" t="s">
        <v>62</v>
      </c>
    </row>
    <row r="18" spans="1:2" ht="29" x14ac:dyDescent="0.35">
      <c r="A18" s="5" t="s">
        <v>516</v>
      </c>
      <c r="B18" s="10" t="s">
        <v>869</v>
      </c>
    </row>
    <row r="19" spans="1:2" ht="29" x14ac:dyDescent="0.35">
      <c r="A19" s="3" t="s">
        <v>518</v>
      </c>
      <c r="B19" s="11" t="s">
        <v>875</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9C886155-3918-4ED7-A2AE-3E3A9D70EA85}">
          <x14:formula1>
            <xm:f>Input!$A$3:$A$40</xm:f>
          </x14:formula1>
          <xm:sqref>B1</xm:sqref>
        </x14:dataValidation>
      </x14:dataValidations>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5483-B558-40A3-B134-F043C2DFF01B}">
  <sheetPr>
    <tabColor rgb="FFFFC000"/>
  </sheetPr>
  <dimension ref="A1:G47"/>
  <sheetViews>
    <sheetView workbookViewId="0">
      <selection activeCell="B28" sqref="B28"/>
    </sheetView>
  </sheetViews>
  <sheetFormatPr defaultColWidth="8.6328125" defaultRowHeight="14.5" x14ac:dyDescent="0.35"/>
  <cols>
    <col min="1" max="1" width="35.6328125" customWidth="1"/>
    <col min="2" max="2" width="64.6328125" customWidth="1"/>
  </cols>
  <sheetData>
    <row r="1" spans="1:2" x14ac:dyDescent="0.35">
      <c r="A1" s="3" t="s">
        <v>493</v>
      </c>
      <c r="B1" s="4"/>
    </row>
    <row r="2" spans="1:2" x14ac:dyDescent="0.35">
      <c r="A2" s="5" t="s">
        <v>494</v>
      </c>
      <c r="B2" s="6"/>
    </row>
    <row r="3" spans="1:2" x14ac:dyDescent="0.35">
      <c r="A3" s="3" t="s">
        <v>495</v>
      </c>
      <c r="B3" s="7"/>
    </row>
    <row r="4" spans="1:2" x14ac:dyDescent="0.35">
      <c r="A4" s="5" t="s">
        <v>496</v>
      </c>
      <c r="B4" s="19" t="s">
        <v>363</v>
      </c>
    </row>
    <row r="5" spans="1:2" x14ac:dyDescent="0.35">
      <c r="A5" s="3" t="s">
        <v>497</v>
      </c>
      <c r="B5" s="7"/>
    </row>
    <row r="6" spans="1:2" x14ac:dyDescent="0.35">
      <c r="A6" s="5" t="s">
        <v>499</v>
      </c>
      <c r="B6" s="6"/>
    </row>
    <row r="7" spans="1:2" ht="43.5" x14ac:dyDescent="0.35">
      <c r="A7" s="3" t="s">
        <v>501</v>
      </c>
      <c r="B7" s="7" t="s">
        <v>876</v>
      </c>
    </row>
    <row r="8" spans="1:2" ht="29" x14ac:dyDescent="0.35">
      <c r="A8" s="8" t="s">
        <v>503</v>
      </c>
      <c r="B8" s="6" t="s">
        <v>504</v>
      </c>
    </row>
    <row r="9" spans="1:2" x14ac:dyDescent="0.35">
      <c r="A9" s="3" t="s">
        <v>505</v>
      </c>
      <c r="B9" s="7" t="s">
        <v>831</v>
      </c>
    </row>
    <row r="10" spans="1:2" ht="29" x14ac:dyDescent="0.35">
      <c r="A10" s="5" t="s">
        <v>507</v>
      </c>
      <c r="B10" s="6" t="s">
        <v>877</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840</v>
      </c>
    </row>
    <row r="15" spans="1:2" ht="29" x14ac:dyDescent="0.35">
      <c r="A15" s="3" t="s">
        <v>2</v>
      </c>
      <c r="B15" s="4" t="str">
        <f>LEFT(B39,LEN(B39)-2)</f>
        <v>Rakendatud (Adopted or Expired)</v>
      </c>
    </row>
    <row r="16" spans="1:2" ht="29" x14ac:dyDescent="0.35">
      <c r="A16" s="5" t="s">
        <v>514</v>
      </c>
      <c r="B16" s="10" t="s">
        <v>853</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3B93C4BF-6EAE-4FA8-86F3-8045541A84E7}"/>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B8F3B00-B17C-404E-A7FF-2E73119E9A16}">
          <x14:formula1>
            <xm:f>Input!$A$3:$A$40</xm:f>
          </x14:formula1>
          <xm:sqref>B1</xm:sqref>
        </x14:dataValidation>
      </x14:dataValidations>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0107C-2892-4A1A-850E-AE84E250A70E}">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19" t="s">
        <v>878</v>
      </c>
    </row>
    <row r="5" spans="1:2" x14ac:dyDescent="0.35">
      <c r="A5" s="3" t="s">
        <v>497</v>
      </c>
      <c r="B5" s="7"/>
    </row>
    <row r="6" spans="1:2" x14ac:dyDescent="0.35">
      <c r="A6" s="5" t="s">
        <v>499</v>
      </c>
      <c r="B6" s="6"/>
    </row>
    <row r="7" spans="1:2" ht="58" x14ac:dyDescent="0.35">
      <c r="A7" s="3" t="s">
        <v>501</v>
      </c>
      <c r="B7" s="7" t="s">
        <v>879</v>
      </c>
    </row>
    <row r="8" spans="1:2" ht="29" x14ac:dyDescent="0.35">
      <c r="A8" s="8" t="s">
        <v>503</v>
      </c>
      <c r="B8" s="6" t="s">
        <v>504</v>
      </c>
    </row>
    <row r="9" spans="1:2" x14ac:dyDescent="0.35">
      <c r="A9" s="3" t="s">
        <v>505</v>
      </c>
      <c r="B9" s="7" t="s">
        <v>825</v>
      </c>
    </row>
    <row r="10" spans="1:2" ht="29" x14ac:dyDescent="0.35">
      <c r="A10" s="5" t="s">
        <v>507</v>
      </c>
      <c r="B10" s="6" t="s">
        <v>860</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72.5" x14ac:dyDescent="0.35">
      <c r="A14" s="5" t="s">
        <v>512</v>
      </c>
      <c r="B14" s="44" t="s">
        <v>880</v>
      </c>
    </row>
    <row r="15" spans="1:2" ht="29" x14ac:dyDescent="0.35">
      <c r="A15" s="3" t="s">
        <v>2</v>
      </c>
      <c r="B15" s="4" t="str">
        <f>LEFT(B39,LEN(B39)-2)</f>
        <v>Rakendatud (Adopted or Expired)</v>
      </c>
    </row>
    <row r="16" spans="1:2" ht="29" x14ac:dyDescent="0.35">
      <c r="A16" s="5" t="s">
        <v>514</v>
      </c>
      <c r="B16" s="10" t="s">
        <v>853</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3D9DCFBE-E92E-49EB-8630-E0338C6474F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F756A37-AA66-4452-90C3-8833B973DC3B}">
          <x14:formula1>
            <xm:f>Input!$A$3:$A$40</xm:f>
          </x14:formula1>
          <xm:sqref>B1</xm:sqref>
        </x14:dataValidation>
      </x14:dataValidations>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29EE-8901-4FF8-A3F5-2255FE7BB7DE}">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19" t="s">
        <v>372</v>
      </c>
    </row>
    <row r="5" spans="1:2" x14ac:dyDescent="0.35">
      <c r="A5" s="3" t="s">
        <v>497</v>
      </c>
      <c r="B5" s="7"/>
    </row>
    <row r="6" spans="1:2" x14ac:dyDescent="0.35">
      <c r="A6" s="5" t="s">
        <v>499</v>
      </c>
      <c r="B6" s="6"/>
    </row>
    <row r="7" spans="1:2" ht="87" x14ac:dyDescent="0.35">
      <c r="A7" s="3" t="s">
        <v>501</v>
      </c>
      <c r="B7" s="7" t="s">
        <v>881</v>
      </c>
    </row>
    <row r="8" spans="1:2" ht="29" x14ac:dyDescent="0.35">
      <c r="A8" s="8" t="s">
        <v>503</v>
      </c>
      <c r="B8" s="6" t="s">
        <v>504</v>
      </c>
    </row>
    <row r="9" spans="1:2" x14ac:dyDescent="0.35">
      <c r="A9" s="3" t="s">
        <v>505</v>
      </c>
      <c r="B9" s="7" t="s">
        <v>831</v>
      </c>
    </row>
    <row r="10" spans="1:2" ht="29" x14ac:dyDescent="0.35">
      <c r="A10" s="5" t="s">
        <v>507</v>
      </c>
      <c r="B10" s="6" t="s">
        <v>882</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840</v>
      </c>
    </row>
    <row r="15" spans="1:2" ht="29" x14ac:dyDescent="0.35">
      <c r="A15" s="3" t="s">
        <v>2</v>
      </c>
      <c r="B15" s="4" t="str">
        <f>LEFT(B39,LEN(B39)-2)</f>
        <v>Rakendatud (Adopted or Expired)</v>
      </c>
    </row>
    <row r="16" spans="1:2" ht="29" x14ac:dyDescent="0.35">
      <c r="A16" s="5" t="s">
        <v>514</v>
      </c>
      <c r="B16" s="10" t="s">
        <v>841</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8DDAD41D-10F7-48E3-A702-304377C6116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B2666B5-DC7E-43C5-98FB-1CB5D39F8C8F}">
          <x14:formula1>
            <xm:f>Input!$A$3:$A$40</xm:f>
          </x14:formula1>
          <xm:sqref>B1</xm:sqref>
        </x14:dataValidation>
      </x14:dataValidations>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2B61-7F9A-45C5-B894-32031F26D54E}">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6.0898437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PM15</v>
      </c>
    </row>
    <row r="4" spans="1:2" ht="29" x14ac:dyDescent="0.35">
      <c r="A4" s="5" t="s">
        <v>496</v>
      </c>
      <c r="B4" s="6" t="s">
        <v>381</v>
      </c>
    </row>
    <row r="5" spans="1:2" ht="29" x14ac:dyDescent="0.35">
      <c r="A5" s="3" t="s">
        <v>497</v>
      </c>
      <c r="B5" s="7" t="s">
        <v>883</v>
      </c>
    </row>
    <row r="6" spans="1:2" x14ac:dyDescent="0.35">
      <c r="A6" s="5" t="s">
        <v>499</v>
      </c>
      <c r="B6" s="6"/>
    </row>
    <row r="7" spans="1:2" ht="77.25" customHeight="1" x14ac:dyDescent="0.35">
      <c r="A7" s="3" t="s">
        <v>501</v>
      </c>
      <c r="B7" s="7" t="s">
        <v>884</v>
      </c>
    </row>
    <row r="8" spans="1:2" ht="29" x14ac:dyDescent="0.35">
      <c r="A8" s="8" t="s">
        <v>503</v>
      </c>
      <c r="B8" s="6" t="s">
        <v>504</v>
      </c>
    </row>
    <row r="9" spans="1:2" x14ac:dyDescent="0.35">
      <c r="A9" s="3" t="s">
        <v>505</v>
      </c>
      <c r="B9" s="7" t="s">
        <v>825</v>
      </c>
    </row>
    <row r="10" spans="1:2" ht="29" x14ac:dyDescent="0.35">
      <c r="A10" s="5" t="s">
        <v>507</v>
      </c>
      <c r="B10" s="6" t="s">
        <v>860</v>
      </c>
    </row>
    <row r="11" spans="1:2" x14ac:dyDescent="0.35">
      <c r="A11" s="3" t="s">
        <v>509</v>
      </c>
      <c r="B11" s="7"/>
    </row>
    <row r="12" spans="1:2" x14ac:dyDescent="0.35">
      <c r="A12" s="5" t="s">
        <v>510</v>
      </c>
      <c r="B12" s="9"/>
    </row>
    <row r="13" spans="1:2" x14ac:dyDescent="0.35">
      <c r="A13" s="3" t="s">
        <v>1</v>
      </c>
      <c r="B13" s="4" t="str">
        <f>LEFT(B32,LEN(B32)-2)</f>
        <v>Seadusandlus (Regulatory)</v>
      </c>
    </row>
    <row r="14" spans="1:2" ht="29" x14ac:dyDescent="0.35">
      <c r="A14" s="5" t="s">
        <v>512</v>
      </c>
      <c r="B14" s="44" t="s">
        <v>763</v>
      </c>
    </row>
    <row r="15" spans="1:2" ht="29" x14ac:dyDescent="0.35">
      <c r="A15" s="3" t="s">
        <v>2</v>
      </c>
      <c r="B15" s="4" t="str">
        <f>LEFT(B39,LEN(B39)-2)</f>
        <v>Rakendatud (Adopted or Expired)</v>
      </c>
    </row>
    <row r="16" spans="1:2" ht="29" x14ac:dyDescent="0.35">
      <c r="A16" s="5" t="s">
        <v>514</v>
      </c>
      <c r="B16" s="10" t="s">
        <v>853</v>
      </c>
    </row>
    <row r="17" spans="1:2" ht="29" x14ac:dyDescent="0.35">
      <c r="A17" s="3" t="s">
        <v>55</v>
      </c>
      <c r="B17" s="4" t="s">
        <v>56</v>
      </c>
    </row>
    <row r="18" spans="1:2" ht="29" x14ac:dyDescent="0.35">
      <c r="A18" s="5" t="s">
        <v>516</v>
      </c>
      <c r="B18" s="10" t="s">
        <v>842</v>
      </c>
    </row>
    <row r="19" spans="1:2" ht="29" x14ac:dyDescent="0.35">
      <c r="A19" s="3" t="s">
        <v>518</v>
      </c>
      <c r="B19" s="32" t="s">
        <v>885</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c r="B28" t="s">
        <v>523</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Seadusandlus (Regulatory);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62470444-AA9F-427E-BDA6-94C3CAA27AB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786E5D3-C116-4932-85AF-AA91CC605E56}">
          <x14:formula1>
            <xm:f>Input!$A$3:$A$40</xm:f>
          </x14:formula1>
          <xm:sqref>B1</xm:sqref>
        </x14:dataValidation>
      </x14:dataValidations>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DACD-8D37-4C04-9829-CF4349F5257E}">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19" t="s">
        <v>886</v>
      </c>
    </row>
    <row r="5" spans="1:2" x14ac:dyDescent="0.35">
      <c r="A5" s="3" t="s">
        <v>497</v>
      </c>
      <c r="B5" s="7"/>
    </row>
    <row r="6" spans="1:2" x14ac:dyDescent="0.35">
      <c r="A6" s="5" t="s">
        <v>499</v>
      </c>
      <c r="B6" s="6"/>
    </row>
    <row r="7" spans="1:2" ht="58" x14ac:dyDescent="0.35">
      <c r="A7" s="3" t="s">
        <v>501</v>
      </c>
      <c r="B7" s="7" t="s">
        <v>887</v>
      </c>
    </row>
    <row r="8" spans="1:2" ht="29" x14ac:dyDescent="0.35">
      <c r="A8" s="8" t="s">
        <v>503</v>
      </c>
      <c r="B8" s="6" t="s">
        <v>504</v>
      </c>
    </row>
    <row r="9" spans="1:2" x14ac:dyDescent="0.35">
      <c r="A9" s="3" t="s">
        <v>505</v>
      </c>
      <c r="B9" s="7" t="s">
        <v>831</v>
      </c>
    </row>
    <row r="10" spans="1:2" ht="29" x14ac:dyDescent="0.35">
      <c r="A10" s="5" t="s">
        <v>507</v>
      </c>
      <c r="B10" s="6" t="s">
        <v>882</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44" t="s">
        <v>840</v>
      </c>
    </row>
    <row r="15" spans="1:2" ht="29" x14ac:dyDescent="0.35">
      <c r="A15" s="3" t="s">
        <v>2</v>
      </c>
      <c r="B15" s="4" t="str">
        <f>LEFT(B39,LEN(B39)-2)</f>
        <v>Rakendatud (Adopted or Expired)</v>
      </c>
    </row>
    <row r="16" spans="1:2" ht="29" x14ac:dyDescent="0.35">
      <c r="A16" s="5" t="s">
        <v>514</v>
      </c>
      <c r="B16" s="10" t="s">
        <v>853</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DF5EACB3-EBD3-462F-816C-E41D3965BB0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717F728-FDD7-4C72-9256-184A7C49B340}">
          <x14:formula1>
            <xm:f>Input!$A$3:$A$40</xm:f>
          </x14:formula1>
          <xm:sqref>B1</xm:sqref>
        </x14:dataValidation>
      </x14:dataValidations>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BAF19-9FED-4F62-A8E4-6978E9E74E1B}">
  <sheetPr>
    <tabColor rgb="FFFFFF00"/>
  </sheetPr>
  <dimension ref="A1:G47"/>
  <sheetViews>
    <sheetView workbookViewId="0">
      <selection activeCell="B14" sqref="B14"/>
    </sheetView>
  </sheetViews>
  <sheetFormatPr defaultColWidth="8.6328125" defaultRowHeight="14.5" x14ac:dyDescent="0.35"/>
  <cols>
    <col min="1" max="1" width="35.6328125" customWidth="1"/>
    <col min="2" max="2" width="66.08984375" customWidth="1"/>
  </cols>
  <sheetData>
    <row r="1" spans="1:2" x14ac:dyDescent="0.35">
      <c r="A1" s="3" t="s">
        <v>493</v>
      </c>
      <c r="B1" s="4" t="s">
        <v>4</v>
      </c>
    </row>
    <row r="2" spans="1:2" x14ac:dyDescent="0.35">
      <c r="A2" s="5" t="s">
        <v>494</v>
      </c>
      <c r="B2" s="6"/>
    </row>
    <row r="3" spans="1:2" x14ac:dyDescent="0.35">
      <c r="A3" s="3" t="s">
        <v>495</v>
      </c>
      <c r="B3" s="7" t="str">
        <f ca="1">MID(CELL("filename",A1),FIND("]",CELL("filename",A1))+1,255)</f>
        <v>PM17</v>
      </c>
    </row>
    <row r="4" spans="1:2" x14ac:dyDescent="0.35">
      <c r="A4" s="5" t="s">
        <v>496</v>
      </c>
      <c r="B4" s="16" t="s">
        <v>347</v>
      </c>
    </row>
    <row r="5" spans="1:2" x14ac:dyDescent="0.35">
      <c r="A5" s="3" t="s">
        <v>497</v>
      </c>
      <c r="B5" s="7" t="s">
        <v>888</v>
      </c>
    </row>
    <row r="6" spans="1:2" x14ac:dyDescent="0.35">
      <c r="A6" s="5" t="s">
        <v>499</v>
      </c>
      <c r="B6" s="6"/>
    </row>
    <row r="7" spans="1:2" ht="104" customHeight="1" x14ac:dyDescent="0.35">
      <c r="A7" s="3" t="s">
        <v>501</v>
      </c>
      <c r="B7" s="7" t="s">
        <v>889</v>
      </c>
    </row>
    <row r="8" spans="1:2" ht="29" x14ac:dyDescent="0.35">
      <c r="A8" s="8" t="s">
        <v>503</v>
      </c>
      <c r="B8" s="6" t="s">
        <v>504</v>
      </c>
    </row>
    <row r="9" spans="1:2" x14ac:dyDescent="0.35">
      <c r="A9" s="3" t="s">
        <v>505</v>
      </c>
      <c r="B9" s="7" t="s">
        <v>825</v>
      </c>
    </row>
    <row r="10" spans="1:2" ht="29" x14ac:dyDescent="0.35">
      <c r="A10" s="5" t="s">
        <v>507</v>
      </c>
      <c r="B10" s="6" t="s">
        <v>860</v>
      </c>
    </row>
    <row r="11" spans="1:2" x14ac:dyDescent="0.35">
      <c r="A11" s="3" t="s">
        <v>509</v>
      </c>
      <c r="B11" s="7"/>
    </row>
    <row r="12" spans="1:2" x14ac:dyDescent="0.35">
      <c r="A12" s="5" t="s">
        <v>510</v>
      </c>
      <c r="B12" s="9"/>
    </row>
    <row r="13" spans="1:2" x14ac:dyDescent="0.35">
      <c r="A13" s="3" t="s">
        <v>1</v>
      </c>
      <c r="B13" s="4" t="str">
        <f>LEFT(B32,LEN(B32)-2)</f>
        <v>Teavitamine (Information)</v>
      </c>
    </row>
    <row r="14" spans="1:2" ht="43.5" x14ac:dyDescent="0.35">
      <c r="A14" s="5" t="s">
        <v>512</v>
      </c>
      <c r="B14" s="44" t="s">
        <v>873</v>
      </c>
    </row>
    <row r="15" spans="1:2" ht="29" x14ac:dyDescent="0.35">
      <c r="A15" s="3" t="s">
        <v>2</v>
      </c>
      <c r="B15" s="4" t="str">
        <f>LEFT(B39,LEN(B39)-2)</f>
        <v>Kavandamisel (Provisional)</v>
      </c>
    </row>
    <row r="16" spans="1:2" ht="29" x14ac:dyDescent="0.35">
      <c r="A16" s="5" t="s">
        <v>514</v>
      </c>
      <c r="B16" s="10" t="s">
        <v>760</v>
      </c>
    </row>
    <row r="17" spans="1:2" ht="29" x14ac:dyDescent="0.35">
      <c r="A17" s="3" t="s">
        <v>55</v>
      </c>
      <c r="B17" s="4" t="s">
        <v>579</v>
      </c>
    </row>
    <row r="18" spans="1:2" ht="29" x14ac:dyDescent="0.35">
      <c r="A18" s="5" t="s">
        <v>516</v>
      </c>
      <c r="B18" s="10" t="s">
        <v>842</v>
      </c>
    </row>
    <row r="19" spans="1:2" ht="29" x14ac:dyDescent="0.35">
      <c r="A19" s="3" t="s">
        <v>518</v>
      </c>
      <c r="B19" s="17" t="s">
        <v>890</v>
      </c>
    </row>
    <row r="22" spans="1:2" x14ac:dyDescent="0.35">
      <c r="A22" s="2" t="s">
        <v>522</v>
      </c>
    </row>
    <row r="23" spans="1:2" x14ac:dyDescent="0.35">
      <c r="A23" t="str">
        <f>Input!B3</f>
        <v>Otsene toetus (Economic)</v>
      </c>
    </row>
    <row r="24" spans="1:2" x14ac:dyDescent="0.35">
      <c r="A24" t="str">
        <f>Input!B4</f>
        <v>Haridus (Education)</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Teavitamine (Information);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523</v>
      </c>
    </row>
    <row r="39" spans="1:7" x14ac:dyDescent="0.35">
      <c r="A39" t="s">
        <v>524</v>
      </c>
      <c r="B39" t="str">
        <f>CONCATENATE(IF(NOT(ISBLANK(B35)),A35&amp;"; ", ""),IF(NOT(ISBLANK(B36)),A36&amp;"; ",""),IF(NOT(ISBLANK(B37)),A37&amp;"; ",""),IF(NOT(ISBLANK(B38)),A38&amp;"; ",""))</f>
        <v xml:space="preserve">Kavandamisel (Provisional); </v>
      </c>
    </row>
    <row r="47" spans="1:7" x14ac:dyDescent="0.35">
      <c r="G47" s="15"/>
    </row>
  </sheetData>
  <hyperlinks>
    <hyperlink ref="B19" r:id="rId1" xr:uid="{02C15FB1-888F-4223-891B-84A68BF33F97}"/>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0A0875-25EB-40C5-974C-957C063251B7}">
          <x14:formula1>
            <xm:f>Input!$A$3:$A$40</xm:f>
          </x14:formula1>
          <xm:sqref>B1</xm:sqref>
        </x14:dataValidation>
      </x14:dataValidations>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B5F0-A660-4D9E-A4CE-D0F7C1182231}">
  <sheetPr>
    <tabColor rgb="FFFFFF00"/>
  </sheetPr>
  <dimension ref="A1:G47"/>
  <sheetViews>
    <sheetView workbookViewId="0"/>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ht="29" x14ac:dyDescent="0.35">
      <c r="A4" s="5" t="s">
        <v>496</v>
      </c>
      <c r="B4" s="6" t="s">
        <v>891</v>
      </c>
    </row>
    <row r="5" spans="1:2" x14ac:dyDescent="0.35">
      <c r="A5" s="3" t="s">
        <v>497</v>
      </c>
      <c r="B5" s="7" t="s">
        <v>892</v>
      </c>
    </row>
    <row r="6" spans="1:2" x14ac:dyDescent="0.35">
      <c r="A6" s="5" t="s">
        <v>499</v>
      </c>
      <c r="B6" s="6"/>
    </row>
    <row r="7" spans="1:2" ht="105" customHeight="1" x14ac:dyDescent="0.35">
      <c r="A7" s="3" t="s">
        <v>501</v>
      </c>
      <c r="B7" s="7" t="s">
        <v>893</v>
      </c>
    </row>
    <row r="8" spans="1:2" ht="29" x14ac:dyDescent="0.35">
      <c r="A8" s="8" t="s">
        <v>503</v>
      </c>
      <c r="B8" s="6" t="s">
        <v>504</v>
      </c>
    </row>
    <row r="9" spans="1:2" ht="43.5" x14ac:dyDescent="0.35">
      <c r="A9" s="3" t="s">
        <v>505</v>
      </c>
      <c r="B9" s="7" t="s">
        <v>859</v>
      </c>
    </row>
    <row r="10" spans="1:2" ht="29" x14ac:dyDescent="0.35">
      <c r="A10" s="5" t="s">
        <v>507</v>
      </c>
      <c r="B10" s="6" t="s">
        <v>846</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29" x14ac:dyDescent="0.35">
      <c r="A14" s="5" t="s">
        <v>512</v>
      </c>
      <c r="B14" s="10"/>
    </row>
    <row r="15" spans="1:2" ht="29" x14ac:dyDescent="0.35">
      <c r="A15" s="3" t="s">
        <v>2</v>
      </c>
      <c r="B15" s="4" t="str">
        <f>LEFT(B39,LEN(B39)-2)</f>
        <v>Planeeritud (Planned)</v>
      </c>
    </row>
    <row r="16" spans="1:2" ht="29" x14ac:dyDescent="0.35">
      <c r="A16" s="5" t="s">
        <v>514</v>
      </c>
      <c r="B16" s="10">
        <v>2025</v>
      </c>
    </row>
    <row r="17" spans="1:2" ht="29" x14ac:dyDescent="0.35">
      <c r="A17" s="3" t="s">
        <v>55</v>
      </c>
      <c r="B17" s="4" t="s">
        <v>59</v>
      </c>
    </row>
    <row r="18" spans="1:2" ht="29" x14ac:dyDescent="0.35">
      <c r="A18" s="5" t="s">
        <v>516</v>
      </c>
      <c r="B18" s="10"/>
    </row>
    <row r="19" spans="1:2" ht="29" x14ac:dyDescent="0.35">
      <c r="A19" s="3" t="s">
        <v>518</v>
      </c>
      <c r="B19" s="11" t="s">
        <v>894</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c r="B37" t="s">
        <v>523</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Planeeritud (Planned); </v>
      </c>
    </row>
    <row r="47" spans="1:7" x14ac:dyDescent="0.35">
      <c r="G47" s="15"/>
    </row>
  </sheetData>
  <hyperlinks>
    <hyperlink ref="B19" r:id="rId1" xr:uid="{F08D5E15-23AA-4C92-80C4-37F7D0811FD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055289-1657-4293-B07B-A5E386A13CE2}">
          <x14:formula1>
            <xm:f>Input!$A$3:$A$40</xm:f>
          </x14:formula1>
          <xm:sqref>B1</xm:sqref>
        </x14:dataValidation>
      </x14:dataValidations>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6010-A1C0-4B04-B78B-4272BFB67D27}">
  <sheetPr>
    <tabColor rgb="FFFFC0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3" x14ac:dyDescent="0.35">
      <c r="A1" s="3" t="s">
        <v>493</v>
      </c>
      <c r="B1" s="4"/>
    </row>
    <row r="2" spans="1:3" x14ac:dyDescent="0.35">
      <c r="A2" s="5" t="s">
        <v>494</v>
      </c>
      <c r="B2" s="6"/>
    </row>
    <row r="3" spans="1:3" x14ac:dyDescent="0.35">
      <c r="A3" s="3" t="s">
        <v>495</v>
      </c>
      <c r="B3" s="7"/>
    </row>
    <row r="4" spans="1:3" x14ac:dyDescent="0.35">
      <c r="A4" s="5" t="s">
        <v>496</v>
      </c>
      <c r="B4" s="19" t="s">
        <v>384</v>
      </c>
    </row>
    <row r="5" spans="1:3" ht="43.5" x14ac:dyDescent="0.35">
      <c r="A5" s="3" t="s">
        <v>497</v>
      </c>
      <c r="B5" s="7" t="s">
        <v>844</v>
      </c>
    </row>
    <row r="6" spans="1:3" x14ac:dyDescent="0.35">
      <c r="A6" s="5" t="s">
        <v>499</v>
      </c>
      <c r="B6" s="6"/>
    </row>
    <row r="7" spans="1:3" ht="101.5" x14ac:dyDescent="0.35">
      <c r="A7" s="3" t="s">
        <v>501</v>
      </c>
      <c r="B7" s="7" t="s">
        <v>895</v>
      </c>
      <c r="C7" s="24"/>
    </row>
    <row r="8" spans="1:3" ht="29" x14ac:dyDescent="0.35">
      <c r="A8" s="8" t="s">
        <v>503</v>
      </c>
      <c r="B8" s="6" t="s">
        <v>504</v>
      </c>
    </row>
    <row r="9" spans="1:3" x14ac:dyDescent="0.35">
      <c r="A9" s="3" t="s">
        <v>505</v>
      </c>
      <c r="B9" s="7" t="s">
        <v>825</v>
      </c>
    </row>
    <row r="10" spans="1:3" ht="29" x14ac:dyDescent="0.35">
      <c r="A10" s="5" t="s">
        <v>507</v>
      </c>
      <c r="B10" s="6" t="s">
        <v>846</v>
      </c>
    </row>
    <row r="11" spans="1:3" x14ac:dyDescent="0.35">
      <c r="A11" s="3" t="s">
        <v>509</v>
      </c>
      <c r="B11" s="7"/>
    </row>
    <row r="12" spans="1:3" x14ac:dyDescent="0.35">
      <c r="A12" s="5" t="s">
        <v>510</v>
      </c>
      <c r="B12" s="9"/>
    </row>
    <row r="13" spans="1:3" x14ac:dyDescent="0.35">
      <c r="A13" s="3" t="s">
        <v>1</v>
      </c>
      <c r="B13" s="4" t="str">
        <f>LEFT(B32,LEN(B32)-2)</f>
        <v>Haridus (Education); Teavitamine (Information)</v>
      </c>
    </row>
    <row r="14" spans="1:3" ht="29" x14ac:dyDescent="0.35">
      <c r="A14" s="5" t="s">
        <v>512</v>
      </c>
      <c r="B14" s="44" t="s">
        <v>840</v>
      </c>
    </row>
    <row r="15" spans="1:3" ht="29" x14ac:dyDescent="0.35">
      <c r="A15" s="3" t="s">
        <v>2</v>
      </c>
      <c r="B15" s="4" t="str">
        <f>LEFT(B39,LEN(B39)-2)</f>
        <v>Rakendatud (Adopted or Expired)</v>
      </c>
    </row>
    <row r="16" spans="1:3" ht="29" x14ac:dyDescent="0.35">
      <c r="A16" s="5" t="s">
        <v>514</v>
      </c>
      <c r="B16" s="10" t="s">
        <v>896</v>
      </c>
    </row>
    <row r="17" spans="1:2" ht="29" x14ac:dyDescent="0.35">
      <c r="A17" s="3" t="s">
        <v>55</v>
      </c>
      <c r="B17" s="4" t="s">
        <v>56</v>
      </c>
    </row>
    <row r="18" spans="1:2" ht="29" x14ac:dyDescent="0.35">
      <c r="A18" s="5" t="s">
        <v>516</v>
      </c>
      <c r="B18" s="10" t="s">
        <v>842</v>
      </c>
    </row>
    <row r="19" spans="1:2" ht="29" x14ac:dyDescent="0.35">
      <c r="A19" s="3" t="s">
        <v>518</v>
      </c>
      <c r="B19" s="4" t="s">
        <v>843</v>
      </c>
    </row>
    <row r="22" spans="1:2" x14ac:dyDescent="0.35">
      <c r="A22" s="2" t="s">
        <v>522</v>
      </c>
    </row>
    <row r="23" spans="1:2" x14ac:dyDescent="0.35">
      <c r="A23" t="str">
        <f>Input!B3</f>
        <v>Otsene toetus (Economic)</v>
      </c>
    </row>
    <row r="24" spans="1:2" x14ac:dyDescent="0.35">
      <c r="A24" t="str">
        <f>Input!B4</f>
        <v>Haridus (Education)</v>
      </c>
      <c r="B24" t="s">
        <v>523</v>
      </c>
    </row>
    <row r="25" spans="1:2" x14ac:dyDescent="0.35">
      <c r="A25" t="str">
        <f>Input!B5</f>
        <v>Maksundus (Fiscal)</v>
      </c>
    </row>
    <row r="26" spans="1:2" x14ac:dyDescent="0.35">
      <c r="A26" t="str">
        <f>Input!B6</f>
        <v>Teavitamine (Information)</v>
      </c>
      <c r="B26" t="s">
        <v>523</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Haridus (Education); Teavitamine (Information); </v>
      </c>
    </row>
    <row r="34" spans="1:7" x14ac:dyDescent="0.35">
      <c r="A34" s="2" t="s">
        <v>525</v>
      </c>
    </row>
    <row r="35" spans="1:7" x14ac:dyDescent="0.35">
      <c r="A35" t="str">
        <f>Input!C3</f>
        <v>Rakendatud (Adopted or Expired)</v>
      </c>
      <c r="B35" t="s">
        <v>523</v>
      </c>
    </row>
    <row r="36" spans="1:7" x14ac:dyDescent="0.35">
      <c r="A36" t="str">
        <f>Input!C4</f>
        <v>Käimasolev (Implemented)</v>
      </c>
    </row>
    <row r="37" spans="1:7" x14ac:dyDescent="0.35">
      <c r="A37" t="str">
        <f>Input!C5</f>
        <v>Planeeritud (Planned)</v>
      </c>
    </row>
    <row r="38" spans="1:7" x14ac:dyDescent="0.35">
      <c r="A38" t="str">
        <f>Input!C6</f>
        <v>Kavandamisel (Provisional)</v>
      </c>
    </row>
    <row r="39" spans="1:7" x14ac:dyDescent="0.35">
      <c r="A39" t="s">
        <v>524</v>
      </c>
      <c r="B39" t="str">
        <f>CONCATENATE(IF(NOT(ISBLANK(B35)),A35&amp;"; ", ""),IF(NOT(ISBLANK(B36)),A36&amp;"; ",""),IF(NOT(ISBLANK(B37)),A37&amp;"; ",""),IF(NOT(ISBLANK(B38)),A38&amp;"; ",""))</f>
        <v xml:space="preserve">Rakendatud (Adopted or Expired); </v>
      </c>
    </row>
    <row r="47" spans="1:7" x14ac:dyDescent="0.35">
      <c r="G47" s="15"/>
    </row>
  </sheetData>
  <hyperlinks>
    <hyperlink ref="B19" r:id="rId1" xr:uid="{3B3C4A53-1158-4927-8880-88600884C35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6A4FE59-4D12-4751-9142-FD80E074B72C}">
          <x14:formula1>
            <xm:f>Input!$A$3:$A$40</xm:f>
          </x14:formula1>
          <xm:sqref>B1</xm:sqref>
        </x14:dataValidation>
      </x14:dataValidations>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DCA4-23C4-40C0-8762-23B925590164}">
  <sheetPr>
    <tabColor rgb="FFFFFF00"/>
  </sheetPr>
  <dimension ref="A1:G47"/>
  <sheetViews>
    <sheetView workbookViewId="0">
      <selection activeCell="B14" sqref="B14"/>
    </sheetView>
  </sheetViews>
  <sheetFormatPr defaultColWidth="8.6328125" defaultRowHeight="14.5" x14ac:dyDescent="0.35"/>
  <cols>
    <col min="1" max="1" width="35.6328125" customWidth="1"/>
    <col min="2" max="2" width="64.6328125" customWidth="1"/>
  </cols>
  <sheetData>
    <row r="1" spans="1:2" x14ac:dyDescent="0.35">
      <c r="A1" s="3" t="s">
        <v>493</v>
      </c>
      <c r="B1" s="4" t="s">
        <v>4</v>
      </c>
    </row>
    <row r="2" spans="1:2" x14ac:dyDescent="0.35">
      <c r="A2" s="5" t="s">
        <v>494</v>
      </c>
      <c r="B2" s="6"/>
    </row>
    <row r="3" spans="1:2" x14ac:dyDescent="0.35">
      <c r="A3" s="3" t="s">
        <v>495</v>
      </c>
      <c r="B3" s="7"/>
    </row>
    <row r="4" spans="1:2" x14ac:dyDescent="0.35">
      <c r="A4" s="5" t="s">
        <v>496</v>
      </c>
      <c r="B4" s="6" t="s">
        <v>350</v>
      </c>
    </row>
    <row r="5" spans="1:2" ht="29" x14ac:dyDescent="0.35">
      <c r="A5" s="3" t="s">
        <v>497</v>
      </c>
      <c r="B5" s="7" t="s">
        <v>897</v>
      </c>
    </row>
    <row r="6" spans="1:2" x14ac:dyDescent="0.35">
      <c r="A6" s="5" t="s">
        <v>499</v>
      </c>
      <c r="B6" s="6"/>
    </row>
    <row r="7" spans="1:2" ht="116" x14ac:dyDescent="0.35">
      <c r="A7" s="3" t="s">
        <v>501</v>
      </c>
      <c r="B7" s="7" t="s">
        <v>898</v>
      </c>
    </row>
    <row r="8" spans="1:2" ht="29" x14ac:dyDescent="0.35">
      <c r="A8" s="8" t="s">
        <v>503</v>
      </c>
      <c r="B8" s="6" t="s">
        <v>504</v>
      </c>
    </row>
    <row r="9" spans="1:2" x14ac:dyDescent="0.35">
      <c r="A9" s="3" t="s">
        <v>505</v>
      </c>
      <c r="B9" s="7" t="s">
        <v>825</v>
      </c>
    </row>
    <row r="10" spans="1:2" ht="29" x14ac:dyDescent="0.35">
      <c r="A10" s="5" t="s">
        <v>507</v>
      </c>
      <c r="B10" s="10" t="s">
        <v>899</v>
      </c>
    </row>
    <row r="11" spans="1:2" x14ac:dyDescent="0.35">
      <c r="A11" s="3" t="s">
        <v>509</v>
      </c>
      <c r="B11" s="7"/>
    </row>
    <row r="12" spans="1:2" x14ac:dyDescent="0.35">
      <c r="A12" s="5" t="s">
        <v>510</v>
      </c>
      <c r="B12" s="9"/>
    </row>
    <row r="13" spans="1:2" x14ac:dyDescent="0.35">
      <c r="A13" s="3" t="s">
        <v>1</v>
      </c>
      <c r="B13" s="4" t="str">
        <f>LEFT(B32,LEN(B32)-2)</f>
        <v>Otsene toetus (Economic)</v>
      </c>
    </row>
    <row r="14" spans="1:2" ht="101.5" x14ac:dyDescent="0.35">
      <c r="A14" s="5" t="s">
        <v>512</v>
      </c>
      <c r="B14" s="44" t="s">
        <v>900</v>
      </c>
    </row>
    <row r="15" spans="1:2" ht="29" x14ac:dyDescent="0.35">
      <c r="A15" s="3" t="s">
        <v>2</v>
      </c>
      <c r="B15" s="4" t="str">
        <f>LEFT(B39,LEN(B39)-2)</f>
        <v>Kavandamisel (Provisional)</v>
      </c>
    </row>
    <row r="16" spans="1:2" ht="29" x14ac:dyDescent="0.35">
      <c r="A16" s="5" t="s">
        <v>514</v>
      </c>
      <c r="B16" s="10" t="s">
        <v>712</v>
      </c>
    </row>
    <row r="17" spans="1:2" ht="29" x14ac:dyDescent="0.35">
      <c r="A17" s="3" t="s">
        <v>55</v>
      </c>
      <c r="B17" s="4" t="s">
        <v>59</v>
      </c>
    </row>
    <row r="18" spans="1:2" ht="29" x14ac:dyDescent="0.35">
      <c r="A18" s="5" t="s">
        <v>516</v>
      </c>
      <c r="B18" s="10"/>
    </row>
    <row r="19" spans="1:2" ht="29" x14ac:dyDescent="0.35">
      <c r="A19" s="3" t="s">
        <v>518</v>
      </c>
      <c r="B19" s="4"/>
    </row>
    <row r="20" spans="1:2" x14ac:dyDescent="0.35">
      <c r="A20" s="5" t="s">
        <v>520</v>
      </c>
      <c r="B20" s="10" t="s">
        <v>901</v>
      </c>
    </row>
    <row r="22" spans="1:2" x14ac:dyDescent="0.35">
      <c r="A22" s="2" t="s">
        <v>522</v>
      </c>
    </row>
    <row r="23" spans="1:2" x14ac:dyDescent="0.35">
      <c r="A23" t="str">
        <f>Input!B3</f>
        <v>Otsene toetus (Economic)</v>
      </c>
      <c r="B23" t="s">
        <v>523</v>
      </c>
    </row>
    <row r="24" spans="1:2" x14ac:dyDescent="0.35">
      <c r="A24" t="str">
        <f>Input!B4</f>
        <v>Haridus (Education)</v>
      </c>
    </row>
    <row r="25" spans="1:2" x14ac:dyDescent="0.35">
      <c r="A25" t="str">
        <f>Input!B5</f>
        <v>Maksundus (Fiscal)</v>
      </c>
    </row>
    <row r="26" spans="1:2" x14ac:dyDescent="0.35">
      <c r="A26" t="str">
        <f>Input!B6</f>
        <v>Teavitamine (Information)</v>
      </c>
    </row>
    <row r="27" spans="1:2" x14ac:dyDescent="0.35">
      <c r="A27" t="str">
        <f>Input!B7</f>
        <v>Planeerimine (Planning)</v>
      </c>
    </row>
    <row r="28" spans="1:2" x14ac:dyDescent="0.35">
      <c r="A28" t="str">
        <f>Input!B8</f>
        <v>Seadusandlus (Regulatory)</v>
      </c>
    </row>
    <row r="29" spans="1:2" x14ac:dyDescent="0.35">
      <c r="A29" t="str">
        <f>Input!B9</f>
        <v>Teadus- ja arendustegevus (Research)</v>
      </c>
    </row>
    <row r="30" spans="1:2" x14ac:dyDescent="0.35">
      <c r="A30" t="str">
        <f>Input!B10</f>
        <v>Vabatahtlik (Voluntary)</v>
      </c>
    </row>
    <row r="31" spans="1:2" x14ac:dyDescent="0.35">
      <c r="A31" t="str">
        <f>Input!B11</f>
        <v>Muu (Other)</v>
      </c>
    </row>
    <row r="32" spans="1:2" x14ac:dyDescent="0.35">
      <c r="A32" t="s">
        <v>524</v>
      </c>
      <c r="B32" t="str">
        <f>CONCATENATE(IF(NOT(ISBLANK(B23)),A23&amp;"; ",""),IF(NOT(ISBLANK(B24)),A24&amp;"; ",""),IF(NOT(ISBLANK(B25)),A25&amp;"; ",""),IF(NOT(ISBLANK(B26)),A26&amp;"; ",""),IF(NOT(ISBLANK(B27)),A27&amp;"; ",""),IF(NOT(ISBLANK(B28)),A28&amp;"; ",""),IF(NOT(ISBLANK(B29)),A29&amp;"; ",""),IF(NOT(ISBLANK(B30)),A30&amp;"; ",""),,IF(NOT(ISBLANK(B31)),A31&amp;"; ",""))</f>
        <v xml:space="preserve">Otsene toetus (Economic); </v>
      </c>
    </row>
    <row r="34" spans="1:7" x14ac:dyDescent="0.35">
      <c r="A34" s="2" t="s">
        <v>525</v>
      </c>
    </row>
    <row r="35" spans="1:7" x14ac:dyDescent="0.35">
      <c r="A35" t="str">
        <f>Input!C3</f>
        <v>Rakendatud (Adopted or Expired)</v>
      </c>
    </row>
    <row r="36" spans="1:7" x14ac:dyDescent="0.35">
      <c r="A36" t="str">
        <f>Input!C4</f>
        <v>Käimasolev (Implemented)</v>
      </c>
    </row>
    <row r="37" spans="1:7" x14ac:dyDescent="0.35">
      <c r="A37" t="str">
        <f>Input!C5</f>
        <v>Planeeritud (Planned)</v>
      </c>
    </row>
    <row r="38" spans="1:7" x14ac:dyDescent="0.35">
      <c r="A38" t="str">
        <f>Input!C6</f>
        <v>Kavandamisel (Provisional)</v>
      </c>
      <c r="B38" t="s">
        <v>523</v>
      </c>
    </row>
    <row r="39" spans="1:7" x14ac:dyDescent="0.35">
      <c r="A39" t="s">
        <v>524</v>
      </c>
      <c r="B39" t="str">
        <f>CONCATENATE(IF(NOT(ISBLANK(B35)),A35&amp;"; ", ""),IF(NOT(ISBLANK(B36)),A36&amp;"; ",""),IF(NOT(ISBLANK(B37)),A37&amp;"; ",""),IF(NOT(ISBLANK(B38)),A38&amp;"; ",""))</f>
        <v xml:space="preserve">Kavandamisel (Provisional); </v>
      </c>
    </row>
    <row r="47" spans="1:7" x14ac:dyDescent="0.35">
      <c r="G47" s="1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ADC4BBC-CBE3-444F-B0FC-8ADB4F0B400A}">
          <x14:formula1>
            <xm:f>Input!$A$3:$A$40</xm:f>
          </x14:formula1>
          <xm:sqref>B1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99f642e-5af9-486c-ac06-f366742ef41a">
      <UserInfo>
        <DisplayName>Irje Möldre</DisplayName>
        <AccountId>42</AccountId>
        <AccountType/>
      </UserInfo>
      <UserInfo>
        <DisplayName>Kristo Kaasik</DisplayName>
        <AccountId>43</AccountId>
        <AccountType/>
      </UserInfo>
      <UserInfo>
        <DisplayName>Marie-Ursula Vaks</DisplayName>
        <AccountId>41</AccountId>
        <AccountType/>
      </UserInfo>
      <UserInfo>
        <DisplayName>Regina Michaelis</DisplayName>
        <AccountId>47</AccountId>
        <AccountType/>
      </UserInfo>
      <UserInfo>
        <DisplayName>Margus Tali</DisplayName>
        <AccountId>48</AccountId>
        <AccountType/>
      </UserInfo>
      <UserInfo>
        <DisplayName>Hanna Jemmer</DisplayName>
        <AccountId>51</AccountId>
        <AccountType/>
      </UserInfo>
    </SharedWithUsers>
    <otherrecommendations xmlns="0e422b70-e85d-4377-8ee0-b6227433d3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AA5C57F8EADE4E9CD6BB064C0C3195" ma:contentTypeVersion="6" ma:contentTypeDescription="Create a new document." ma:contentTypeScope="" ma:versionID="da13b4322ba9b065a98177c82ac87b69">
  <xsd:schema xmlns:xsd="http://www.w3.org/2001/XMLSchema" xmlns:xs="http://www.w3.org/2001/XMLSchema" xmlns:p="http://schemas.microsoft.com/office/2006/metadata/properties" xmlns:ns2="0e422b70-e85d-4377-8ee0-b6227433d381" xmlns:ns3="199f642e-5af9-486c-ac06-f366742ef41a" targetNamespace="http://schemas.microsoft.com/office/2006/metadata/properties" ma:root="true" ma:fieldsID="e5a53ee9d17089f7c08dc1916cddcb7c" ns2:_="" ns3:_="">
    <xsd:import namespace="0e422b70-e85d-4377-8ee0-b6227433d381"/>
    <xsd:import namespace="199f642e-5af9-486c-ac06-f366742ef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otherrecommend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2b70-e85d-4377-8ee0-b6227433d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therrecommendations" ma:index="13" nillable="true" ma:displayName="other recommendations" ma:description="The issue of PFAs substances as a horizontal recommendation" ma:format="Dropdown" ma:internalName="otherrecommendation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9f642e-5af9-486c-ac06-f366742ef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596787-FA5A-4C34-A1B4-80D79A5D81C7}">
  <ds:schemaRefs>
    <ds:schemaRef ds:uri="http://schemas.microsoft.com/office/2006/metadata/properties"/>
    <ds:schemaRef ds:uri="http://schemas.microsoft.com/office/infopath/2007/PartnerControls"/>
    <ds:schemaRef ds:uri="b6fc05f5-0038-4772-837a-4d20545a1ca9"/>
  </ds:schemaRefs>
</ds:datastoreItem>
</file>

<file path=customXml/itemProps2.xml><?xml version="1.0" encoding="utf-8"?>
<ds:datastoreItem xmlns:ds="http://schemas.openxmlformats.org/officeDocument/2006/customXml" ds:itemID="{DB0AAD76-98AA-4E05-9C47-1643B1772683}"/>
</file>

<file path=customXml/itemProps3.xml><?xml version="1.0" encoding="utf-8"?>
<ds:datastoreItem xmlns:ds="http://schemas.openxmlformats.org/officeDocument/2006/customXml" ds:itemID="{F5C0DCB8-08CB-487B-94BB-6516ADDA45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118</vt:i4>
      </vt:variant>
      <vt:variant>
        <vt:lpstr>Nimega vahemikud</vt:lpstr>
      </vt:variant>
      <vt:variant>
        <vt:i4>81</vt:i4>
      </vt:variant>
    </vt:vector>
  </HeadingPairs>
  <TitlesOfParts>
    <vt:vector size="199" baseType="lpstr">
      <vt:lpstr>Input</vt:lpstr>
      <vt:lpstr>Legend</vt:lpstr>
      <vt:lpstr>Meetmed</vt:lpstr>
      <vt:lpstr>2019 meetmed</vt:lpstr>
      <vt:lpstr>Leht1</vt:lpstr>
      <vt:lpstr>EN1</vt:lpstr>
      <vt:lpstr>EN2</vt:lpstr>
      <vt:lpstr>EN3</vt:lpstr>
      <vt:lpstr>EN3a</vt:lpstr>
      <vt:lpstr>EN3b</vt:lpstr>
      <vt:lpstr>EN3c</vt:lpstr>
      <vt:lpstr>EN4</vt:lpstr>
      <vt:lpstr>EN4a</vt:lpstr>
      <vt:lpstr>EN4b</vt:lpstr>
      <vt:lpstr>EN4c</vt:lpstr>
      <vt:lpstr>EN5</vt:lpstr>
      <vt:lpstr>EN6</vt:lpstr>
      <vt:lpstr>EN7</vt:lpstr>
      <vt:lpstr>EN8</vt:lpstr>
      <vt:lpstr>EN9</vt:lpstr>
      <vt:lpstr>EN10</vt:lpstr>
      <vt:lpstr>EN11</vt:lpstr>
      <vt:lpstr>EN12</vt:lpstr>
      <vt:lpstr>EN13</vt:lpstr>
      <vt:lpstr>EN14</vt:lpstr>
      <vt:lpstr>EN15</vt:lpstr>
      <vt:lpstr>EN16</vt:lpstr>
      <vt:lpstr>EN17</vt:lpstr>
      <vt:lpstr>EN18</vt:lpstr>
      <vt:lpstr>EN19</vt:lpstr>
      <vt:lpstr>EN20</vt:lpstr>
      <vt:lpstr>EN21</vt:lpstr>
      <vt:lpstr>EN22</vt:lpstr>
      <vt:lpstr>EN23</vt:lpstr>
      <vt:lpstr>EN24</vt:lpstr>
      <vt:lpstr>EN25</vt:lpstr>
      <vt:lpstr>TR1</vt:lpstr>
      <vt:lpstr>TR2</vt:lpstr>
      <vt:lpstr>TR2a</vt:lpstr>
      <vt:lpstr>TR2b</vt:lpstr>
      <vt:lpstr>TR3</vt:lpstr>
      <vt:lpstr>TR4</vt:lpstr>
      <vt:lpstr>TR4a</vt:lpstr>
      <vt:lpstr>TR4b</vt:lpstr>
      <vt:lpstr>TR5</vt:lpstr>
      <vt:lpstr>TR6</vt:lpstr>
      <vt:lpstr>TR7</vt:lpstr>
      <vt:lpstr>TR8</vt:lpstr>
      <vt:lpstr>TR9</vt:lpstr>
      <vt:lpstr>TR10</vt:lpstr>
      <vt:lpstr>TR11</vt:lpstr>
      <vt:lpstr>TR12</vt:lpstr>
      <vt:lpstr>TR13</vt:lpstr>
      <vt:lpstr>TR14</vt:lpstr>
      <vt:lpstr>TR15</vt:lpstr>
      <vt:lpstr>TR16a</vt:lpstr>
      <vt:lpstr>TR16b</vt:lpstr>
      <vt:lpstr>TR17</vt:lpstr>
      <vt:lpstr>TR18</vt:lpstr>
      <vt:lpstr>TR19</vt:lpstr>
      <vt:lpstr>TR20</vt:lpstr>
      <vt:lpstr>HF1</vt:lpstr>
      <vt:lpstr>HF1a</vt:lpstr>
      <vt:lpstr>HF1b</vt:lpstr>
      <vt:lpstr>HF1c</vt:lpstr>
      <vt:lpstr>HF1d</vt:lpstr>
      <vt:lpstr>HF1e</vt:lpstr>
      <vt:lpstr>HF1f</vt:lpstr>
      <vt:lpstr>HF1g</vt:lpstr>
      <vt:lpstr>HF1h</vt:lpstr>
      <vt:lpstr>HF2a</vt:lpstr>
      <vt:lpstr>HF2b</vt:lpstr>
      <vt:lpstr>HF3</vt:lpstr>
      <vt:lpstr>HF4</vt:lpstr>
      <vt:lpstr>HF5a</vt:lpstr>
      <vt:lpstr>HF5b</vt:lpstr>
      <vt:lpstr>HF6a</vt:lpstr>
      <vt:lpstr>HF6b</vt:lpstr>
      <vt:lpstr>HF7</vt:lpstr>
      <vt:lpstr>PM1</vt:lpstr>
      <vt:lpstr>PM2</vt:lpstr>
      <vt:lpstr>PM3</vt:lpstr>
      <vt:lpstr>PM4</vt:lpstr>
      <vt:lpstr>PM5</vt:lpstr>
      <vt:lpstr>PM6</vt:lpstr>
      <vt:lpstr>PM7</vt:lpstr>
      <vt:lpstr>PM8</vt:lpstr>
      <vt:lpstr>PM9</vt:lpstr>
      <vt:lpstr>PM10</vt:lpstr>
      <vt:lpstr>PM11</vt:lpstr>
      <vt:lpstr>PM12</vt:lpstr>
      <vt:lpstr>PM13</vt:lpstr>
      <vt:lpstr>PM14</vt:lpstr>
      <vt:lpstr>PM15</vt:lpstr>
      <vt:lpstr>PM16</vt:lpstr>
      <vt:lpstr>PM17</vt:lpstr>
      <vt:lpstr>PM18</vt:lpstr>
      <vt:lpstr>PM19</vt:lpstr>
      <vt:lpstr>PM20</vt:lpstr>
      <vt:lpstr>PM21</vt:lpstr>
      <vt:lpstr>PM22</vt:lpstr>
      <vt:lpstr>PM23</vt:lpstr>
      <vt:lpstr>JM1</vt:lpstr>
      <vt:lpstr>JM2</vt:lpstr>
      <vt:lpstr>JM3</vt:lpstr>
      <vt:lpstr>JM4</vt:lpstr>
      <vt:lpstr>MM1</vt:lpstr>
      <vt:lpstr>MM2</vt:lpstr>
      <vt:lpstr>MM3</vt:lpstr>
      <vt:lpstr>MM4</vt:lpstr>
      <vt:lpstr>MM5</vt:lpstr>
      <vt:lpstr>MM6</vt:lpstr>
      <vt:lpstr>MM7</vt:lpstr>
      <vt:lpstr>MM8</vt:lpstr>
      <vt:lpstr>MM9</vt:lpstr>
      <vt:lpstr>TÖ1</vt:lpstr>
      <vt:lpstr>TÖ2</vt:lpstr>
      <vt:lpstr>IP1</vt:lpstr>
      <vt:lpstr>'EN1'!Prindiala</vt:lpstr>
      <vt:lpstr>'EN10'!Prindiala</vt:lpstr>
      <vt:lpstr>'EN11'!Prindiala</vt:lpstr>
      <vt:lpstr>'EN12'!Prindiala</vt:lpstr>
      <vt:lpstr>'EN13'!Prindiala</vt:lpstr>
      <vt:lpstr>'EN14'!Prindiala</vt:lpstr>
      <vt:lpstr>'EN15'!Prindiala</vt:lpstr>
      <vt:lpstr>'EN16'!Prindiala</vt:lpstr>
      <vt:lpstr>'EN17'!Prindiala</vt:lpstr>
      <vt:lpstr>'EN18'!Prindiala</vt:lpstr>
      <vt:lpstr>'EN19'!Prindiala</vt:lpstr>
      <vt:lpstr>'EN2'!Prindiala</vt:lpstr>
      <vt:lpstr>'EN20'!Prindiala</vt:lpstr>
      <vt:lpstr>'EN21'!Prindiala</vt:lpstr>
      <vt:lpstr>'EN22'!Prindiala</vt:lpstr>
      <vt:lpstr>'EN23'!Prindiala</vt:lpstr>
      <vt:lpstr>'EN24'!Prindiala</vt:lpstr>
      <vt:lpstr>'EN25'!Prindiala</vt:lpstr>
      <vt:lpstr>'EN3'!Prindiala</vt:lpstr>
      <vt:lpstr>EN3a!Prindiala</vt:lpstr>
      <vt:lpstr>EN3b!Prindiala</vt:lpstr>
      <vt:lpstr>EN3c!Prindiala</vt:lpstr>
      <vt:lpstr>'EN4'!Prindiala</vt:lpstr>
      <vt:lpstr>EN4a!Prindiala</vt:lpstr>
      <vt:lpstr>EN4b!Prindiala</vt:lpstr>
      <vt:lpstr>EN4c!Prindiala</vt:lpstr>
      <vt:lpstr>'EN7'!Prindiala</vt:lpstr>
      <vt:lpstr>'EN8'!Prindiala</vt:lpstr>
      <vt:lpstr>'EN9'!Prindiala</vt:lpstr>
      <vt:lpstr>'HF1'!Prindiala</vt:lpstr>
      <vt:lpstr>HF1a!Prindiala</vt:lpstr>
      <vt:lpstr>HF1b!Prindiala</vt:lpstr>
      <vt:lpstr>HF1c!Prindiala</vt:lpstr>
      <vt:lpstr>HF1d!Prindiala</vt:lpstr>
      <vt:lpstr>HF1e!Prindiala</vt:lpstr>
      <vt:lpstr>HF1f!Prindiala</vt:lpstr>
      <vt:lpstr>HF1g!Prindiala</vt:lpstr>
      <vt:lpstr>HF1h!Prindiala</vt:lpstr>
      <vt:lpstr>HF2a!Prindiala</vt:lpstr>
      <vt:lpstr>HF2b!Prindiala</vt:lpstr>
      <vt:lpstr>'HF3'!Prindiala</vt:lpstr>
      <vt:lpstr>HF5a!Prindiala</vt:lpstr>
      <vt:lpstr>HF5b!Prindiala</vt:lpstr>
      <vt:lpstr>HF6a!Prindiala</vt:lpstr>
      <vt:lpstr>HF6b!Prindiala</vt:lpstr>
      <vt:lpstr>'HF7'!Prindiala</vt:lpstr>
      <vt:lpstr>'IP1'!Prindiala</vt:lpstr>
      <vt:lpstr>'JM1'!Prindiala</vt:lpstr>
      <vt:lpstr>'JM2'!Prindiala</vt:lpstr>
      <vt:lpstr>'JM3'!Prindiala</vt:lpstr>
      <vt:lpstr>'JM4'!Prindiala</vt:lpstr>
      <vt:lpstr>'MM1'!Prindiala</vt:lpstr>
      <vt:lpstr>'MM3'!Prindiala</vt:lpstr>
      <vt:lpstr>'MM4'!Prindiala</vt:lpstr>
      <vt:lpstr>'MM5'!Prindiala</vt:lpstr>
      <vt:lpstr>'MM6'!Prindiala</vt:lpstr>
      <vt:lpstr>'MM7'!Prindiala</vt:lpstr>
      <vt:lpstr>'MM8'!Prindiala</vt:lpstr>
      <vt:lpstr>'MM9'!Prindiala</vt:lpstr>
      <vt:lpstr>'PM1'!Prindiala</vt:lpstr>
      <vt:lpstr>'PM2'!Prindiala</vt:lpstr>
      <vt:lpstr>'TR1'!Prindiala</vt:lpstr>
      <vt:lpstr>'TR11'!Prindiala</vt:lpstr>
      <vt:lpstr>'TR13'!Prindiala</vt:lpstr>
      <vt:lpstr>'TR17'!Prindiala</vt:lpstr>
      <vt:lpstr>'TR18'!Prindiala</vt:lpstr>
      <vt:lpstr>'TR19'!Prindiala</vt:lpstr>
      <vt:lpstr>'TR2'!Prindiala</vt:lpstr>
      <vt:lpstr>'TR20'!Prindiala</vt:lpstr>
      <vt:lpstr>TR2a!Prindiala</vt:lpstr>
      <vt:lpstr>TR2b!Prindiala</vt:lpstr>
      <vt:lpstr>'TR3'!Prindiala</vt:lpstr>
      <vt:lpstr>'TR4'!Prindiala</vt:lpstr>
      <vt:lpstr>TR4a!Prindiala</vt:lpstr>
      <vt:lpstr>TR4b!Prindiala</vt:lpstr>
      <vt:lpstr>'TR5'!Prindiala</vt:lpstr>
      <vt:lpstr>'TR7'!Prindiala</vt:lpstr>
      <vt:lpstr>'TR8'!Prindiala</vt:lpstr>
      <vt:lpstr>'TR9'!Prindiala</vt:lpstr>
      <vt:lpstr>TÖ1!Prindiala</vt:lpstr>
      <vt:lpstr>TÖ2!Prindiala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IV Meetmete kirjeldused (1).xlsx</dc:title>
  <dc:subject/>
  <dc:creator/>
  <dc:description/>
  <cp:lastModifiedBy/>
  <cp:revision/>
  <dcterms:created xsi:type="dcterms:W3CDTF">2006-09-16T00:00:00Z</dcterms:created>
  <dcterms:modified xsi:type="dcterms:W3CDTF">2023-08-03T13:22:15Z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0x010100E6AA5C57F8EADE4E9CD6BB064C0C3195</vt:lpwstr>
  </property>
  <property fmtid="{D5CDD505-2E9C-101B-9397-08002B2CF9AE}" pid="3" name="AuthorIds_UIVersion_3584">
    <vt:lpwstr>13</vt:lpwstr>
  </property>
</Properties>
</file>