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codeName="Sellest_töövihikust" defaultThemeVersion="124226"/>
  <xr:revisionPtr revIDLastSave="0" documentId="8_{61508472-D6F6-4BB6-9B66-642327B034FB}" xr6:coauthVersionLast="47" xr6:coauthVersionMax="47" xr10:uidLastSave="{00000000-0000-0000-0000-000000000000}"/>
  <bookViews>
    <workbookView xWindow="-110" yWindow="-110" windowWidth="19420" windowHeight="10420" tabRatio="991" activeTab="2" xr2:uid="{00000000-000D-0000-FFFF-FFFF00000000}"/>
  </bookViews>
  <sheets>
    <sheet name="Input" sheetId="4" r:id="rId1"/>
    <sheet name="Legend" sheetId="217" r:id="rId2"/>
    <sheet name="Meetmed" sheetId="200" r:id="rId3"/>
    <sheet name="2019 meetmed" sheetId="216" r:id="rId4"/>
    <sheet name="Leht1" sheetId="219" state="hidden" r:id="rId5"/>
    <sheet name="EN1" sheetId="8" r:id="rId6"/>
    <sheet name="EN2" sheetId="9" r:id="rId7"/>
    <sheet name="EN3" sheetId="136" r:id="rId8"/>
    <sheet name="EN3a" sheetId="10" r:id="rId9"/>
    <sheet name="EN3b" sheetId="137" r:id="rId10"/>
    <sheet name="EN3c" sheetId="138" r:id="rId11"/>
    <sheet name="EN4" sheetId="15" r:id="rId12"/>
    <sheet name="EN4a" sheetId="141" r:id="rId13"/>
    <sheet name="EN4b" sheetId="140" r:id="rId14"/>
    <sheet name="EN4c" sheetId="139" r:id="rId15"/>
    <sheet name="EN5" sheetId="201" r:id="rId16"/>
    <sheet name="EN6" sheetId="125" r:id="rId17"/>
    <sheet name="EN7" sheetId="98" r:id="rId18"/>
    <sheet name="EN8" sheetId="94" r:id="rId19"/>
    <sheet name="EN9" sheetId="92" r:id="rId20"/>
    <sheet name="EN10" sheetId="95" r:id="rId21"/>
    <sheet name="EN11" sheetId="91" r:id="rId22"/>
    <sheet name="EN12" sheetId="134" r:id="rId23"/>
    <sheet name="EN13" sheetId="133" r:id="rId24"/>
    <sheet name="EN14" sheetId="143" r:id="rId25"/>
    <sheet name="EN15" sheetId="142" r:id="rId26"/>
    <sheet name="EN16" sheetId="146" r:id="rId27"/>
    <sheet name="EN17" sheetId="202" r:id="rId28"/>
    <sheet name="EN18" sheetId="145" r:id="rId29"/>
    <sheet name="EN19" sheetId="208" r:id="rId30"/>
    <sheet name="EN20" sheetId="207" r:id="rId31"/>
    <sheet name="EN21" sheetId="206" r:id="rId32"/>
    <sheet name="EN22" sheetId="205" r:id="rId33"/>
    <sheet name="EN23" sheetId="204" r:id="rId34"/>
    <sheet name="EN24" sheetId="203" r:id="rId35"/>
    <sheet name="EN25" sheetId="209" r:id="rId36"/>
    <sheet name="TR1" sheetId="17" r:id="rId37"/>
    <sheet name="TR2" sheetId="18" r:id="rId38"/>
    <sheet name="TR2a" sheetId="148" r:id="rId39"/>
    <sheet name="TR2b" sheetId="151" r:id="rId40"/>
    <sheet name="TR3" sheetId="19" r:id="rId41"/>
    <sheet name="TR4" sheetId="69" r:id="rId42"/>
    <sheet name="TR4a" sheetId="152" r:id="rId43"/>
    <sheet name="TR4b" sheetId="153" r:id="rId44"/>
    <sheet name="TR5" sheetId="70" r:id="rId45"/>
    <sheet name="TR6" sheetId="99" r:id="rId46"/>
    <sheet name="TR7" sheetId="23" r:id="rId47"/>
    <sheet name="TR8" sheetId="24" r:id="rId48"/>
    <sheet name="TR9" sheetId="25" r:id="rId49"/>
    <sheet name="TR10" sheetId="161" r:id="rId50"/>
    <sheet name="TR11" sheetId="28" r:id="rId51"/>
    <sheet name="TR12" sheetId="100" r:id="rId52"/>
    <sheet name="TR13" sheetId="77" r:id="rId53"/>
    <sheet name="TR14" sheetId="101" r:id="rId54"/>
    <sheet name="TR15" sheetId="156" r:id="rId55"/>
    <sheet name="TR16a" sheetId="210" r:id="rId56"/>
    <sheet name="TR16b" sheetId="211" r:id="rId57"/>
    <sheet name="TR17" sheetId="157" r:id="rId58"/>
    <sheet name="TR18" sheetId="212" r:id="rId59"/>
    <sheet name="TR19" sheetId="159" r:id="rId60"/>
    <sheet name="TR20" sheetId="158" r:id="rId61"/>
    <sheet name="HF1" sheetId="31" r:id="rId62"/>
    <sheet name="HF1a" sheetId="162" r:id="rId63"/>
    <sheet name="HF1b" sheetId="163" r:id="rId64"/>
    <sheet name="HF1c" sheetId="164" r:id="rId65"/>
    <sheet name="HF1d" sheetId="165" r:id="rId66"/>
    <sheet name="HF1e" sheetId="166" r:id="rId67"/>
    <sheet name="HF1f" sheetId="167" r:id="rId68"/>
    <sheet name="HF1g" sheetId="168" r:id="rId69"/>
    <sheet name="HF1h" sheetId="169" r:id="rId70"/>
    <sheet name="HF2a" sheetId="171" r:id="rId71"/>
    <sheet name="HF2b" sheetId="172" r:id="rId72"/>
    <sheet name="HF3" sheetId="173" r:id="rId73"/>
    <sheet name="HF4" sheetId="105" r:id="rId74"/>
    <sheet name="HF5a" sheetId="176" r:id="rId75"/>
    <sheet name="HF5b" sheetId="177" r:id="rId76"/>
    <sheet name="HF6a" sheetId="174" r:id="rId77"/>
    <sheet name="HF6b" sheetId="175" r:id="rId78"/>
    <sheet name="HF7" sheetId="213" r:id="rId79"/>
    <sheet name="PM1" sheetId="44" r:id="rId80"/>
    <sheet name="PM2" sheetId="45" r:id="rId81"/>
    <sheet name="PM3" sheetId="188" r:id="rId82"/>
    <sheet name="PM4" sheetId="128" r:id="rId83"/>
    <sheet name="PM5" sheetId="114" r:id="rId84"/>
    <sheet name="PM6" sheetId="182" r:id="rId85"/>
    <sheet name="PM7" sheetId="183" r:id="rId86"/>
    <sheet name="PM8" sheetId="108" r:id="rId87"/>
    <sheet name="PM9" sheetId="179" r:id="rId88"/>
    <sheet name="PM10" sheetId="110" r:id="rId89"/>
    <sheet name="PM11" sheetId="181" r:id="rId90"/>
    <sheet name="PM12" sheetId="184" r:id="rId91"/>
    <sheet name="PM13" sheetId="185" r:id="rId92"/>
    <sheet name="PM14" sheetId="186" r:id="rId93"/>
    <sheet name="PM15" sheetId="180" r:id="rId94"/>
    <sheet name="PM16" sheetId="187" r:id="rId95"/>
    <sheet name="PM17" sheetId="121" r:id="rId96"/>
    <sheet name="PM18" sheetId="130" r:id="rId97"/>
    <sheet name="PM19" sheetId="189" r:id="rId98"/>
    <sheet name="PM20" sheetId="124" r:id="rId99"/>
    <sheet name="PM21" sheetId="131" r:id="rId100"/>
    <sheet name="PM22" sheetId="132" r:id="rId101"/>
    <sheet name="PM23" sheetId="190" r:id="rId102"/>
    <sheet name="JM1" sheetId="53" r:id="rId103"/>
    <sheet name="JM2" sheetId="215" r:id="rId104"/>
    <sheet name="JM3" sheetId="50" r:id="rId105"/>
    <sheet name="JM4" sheetId="52" r:id="rId106"/>
    <sheet name="MM1" sheetId="194" r:id="rId107"/>
    <sheet name="MM2" sheetId="192" r:id="rId108"/>
    <sheet name="MM3" sheetId="195" r:id="rId109"/>
    <sheet name="MM4" sheetId="57" r:id="rId110"/>
    <sheet name="MM5" sheetId="193" r:id="rId111"/>
    <sheet name="MM6" sheetId="196" r:id="rId112"/>
    <sheet name="MM7" sheetId="198" r:id="rId113"/>
    <sheet name="MM8" sheetId="199" r:id="rId114"/>
    <sheet name="MM9" sheetId="218" r:id="rId115"/>
    <sheet name="TÖ1" sheetId="42" r:id="rId116"/>
    <sheet name="TÖ2" sheetId="214" r:id="rId117"/>
    <sheet name="IP1" sheetId="135" r:id="rId118"/>
  </sheets>
  <definedNames>
    <definedName name="_xlnm.Print_Area" localSheetId="5">'EN1'!$A$1:$B$19</definedName>
    <definedName name="_xlnm.Print_Area" localSheetId="20">'EN10'!$A$1:$B$19</definedName>
    <definedName name="_xlnm.Print_Area" localSheetId="21">'EN11'!$A$1:$B$19</definedName>
    <definedName name="_xlnm.Print_Area" localSheetId="22">'EN12'!$A$1:$B$19</definedName>
    <definedName name="_xlnm.Print_Area" localSheetId="23">'EN13'!$A$1:$B$19</definedName>
    <definedName name="_xlnm.Print_Area" localSheetId="24">'EN14'!$A$1:$B$19</definedName>
    <definedName name="_xlnm.Print_Area" localSheetId="25">'EN15'!$A$1:$B$19</definedName>
    <definedName name="_xlnm.Print_Area" localSheetId="26">'EN16'!$A$1:$B$19</definedName>
    <definedName name="_xlnm.Print_Area" localSheetId="27">'EN17'!$A$1:$B$19</definedName>
    <definedName name="_xlnm.Print_Area" localSheetId="28">'EN18'!$A$1:$B$19</definedName>
    <definedName name="_xlnm.Print_Area" localSheetId="29">'EN19'!$A$1:$B$19</definedName>
    <definedName name="_xlnm.Print_Area" localSheetId="6">'EN2'!$A$1:$B$19</definedName>
    <definedName name="_xlnm.Print_Area" localSheetId="30">'EN20'!$A$1:$B$19</definedName>
    <definedName name="_xlnm.Print_Area" localSheetId="31">'EN21'!$A$1:$B$19</definedName>
    <definedName name="_xlnm.Print_Area" localSheetId="32">'EN22'!$A$1:$B$19</definedName>
    <definedName name="_xlnm.Print_Area" localSheetId="33">'EN23'!$A$1:$B$19</definedName>
    <definedName name="_xlnm.Print_Area" localSheetId="34">'EN24'!$A$1:$B$19</definedName>
    <definedName name="_xlnm.Print_Area" localSheetId="35">'EN25'!$A$1:$B$19</definedName>
    <definedName name="_xlnm.Print_Area" localSheetId="7">'EN3'!$A$1:$B$19</definedName>
    <definedName name="_xlnm.Print_Area" localSheetId="8">EN3a!$A$1:$B$19</definedName>
    <definedName name="_xlnm.Print_Area" localSheetId="9">EN3b!$A$1:$B$19</definedName>
    <definedName name="_xlnm.Print_Area" localSheetId="10">EN3c!$A$1:$B$19</definedName>
    <definedName name="_xlnm.Print_Area" localSheetId="11">'EN4'!$A$1:$B$19</definedName>
    <definedName name="_xlnm.Print_Area" localSheetId="12">EN4a!$A$1:$B$19</definedName>
    <definedName name="_xlnm.Print_Area" localSheetId="13">EN4b!$A$1:$B$19</definedName>
    <definedName name="_xlnm.Print_Area" localSheetId="14">EN4c!$A$1:$B$19</definedName>
    <definedName name="_xlnm.Print_Area" localSheetId="17">'EN7'!$A$1:$B$19</definedName>
    <definedName name="_xlnm.Print_Area" localSheetId="18">'EN8'!$A$1:$B$19</definedName>
    <definedName name="_xlnm.Print_Area" localSheetId="19">'EN9'!$A$1:$B$19</definedName>
    <definedName name="_xlnm.Print_Area" localSheetId="61">'HF1'!$A$1:$B$19</definedName>
    <definedName name="_xlnm.Print_Area" localSheetId="62">HF1a!$A$1:$B$19</definedName>
    <definedName name="_xlnm.Print_Area" localSheetId="63">HF1b!$A$1:$B$19</definedName>
    <definedName name="_xlnm.Print_Area" localSheetId="64">HF1c!$A$1:$B$19</definedName>
    <definedName name="_xlnm.Print_Area" localSheetId="65">HF1d!$A$1:$B$19</definedName>
    <definedName name="_xlnm.Print_Area" localSheetId="66">HF1e!$A$1:$B$19</definedName>
    <definedName name="_xlnm.Print_Area" localSheetId="67">HF1f!$A$1:$B$19</definedName>
    <definedName name="_xlnm.Print_Area" localSheetId="68">HF1g!$A$1:$B$19</definedName>
    <definedName name="_xlnm.Print_Area" localSheetId="69">HF1h!$A$1:$B$19</definedName>
    <definedName name="_xlnm.Print_Area" localSheetId="70">HF2a!$A$1:$B$19</definedName>
    <definedName name="_xlnm.Print_Area" localSheetId="71">HF2b!$A$1:$B$19</definedName>
    <definedName name="_xlnm.Print_Area" localSheetId="72">'HF3'!$A$1:$B$19</definedName>
    <definedName name="_xlnm.Print_Area" localSheetId="74">HF5a!$A$1:$B$19</definedName>
    <definedName name="_xlnm.Print_Area" localSheetId="75">HF5b!$A$1:$B$19</definedName>
    <definedName name="_xlnm.Print_Area" localSheetId="76">HF6a!$A$1:$B$19</definedName>
    <definedName name="_xlnm.Print_Area" localSheetId="77">HF6b!$A$1:$B$19</definedName>
    <definedName name="_xlnm.Print_Area" localSheetId="78">'HF7'!$A$1:$B$19</definedName>
    <definedName name="_xlnm.Print_Area" localSheetId="117">'IP1'!$A$1:$B$19</definedName>
    <definedName name="_xlnm.Print_Area" localSheetId="102">'JM1'!$A$1:$B$19</definedName>
    <definedName name="_xlnm.Print_Area" localSheetId="103">'JM2'!$A$1:$B$19</definedName>
    <definedName name="_xlnm.Print_Area" localSheetId="104">'JM3'!$A$1:$B$19</definedName>
    <definedName name="_xlnm.Print_Area" localSheetId="105">'JM4'!$A$1:$B$19</definedName>
    <definedName name="_xlnm.Print_Area" localSheetId="106">'MM1'!$A$1:$B$19</definedName>
    <definedName name="_xlnm.Print_Area" localSheetId="108">'MM3'!$A$1:$B$19</definedName>
    <definedName name="_xlnm.Print_Area" localSheetId="109">'MM4'!$A$1:$B$19</definedName>
    <definedName name="_xlnm.Print_Area" localSheetId="110">'MM5'!$A$1:$B$19</definedName>
    <definedName name="_xlnm.Print_Area" localSheetId="111">'MM6'!$A$1:$B$19</definedName>
    <definedName name="_xlnm.Print_Area" localSheetId="112">'MM7'!$A$1:$B$19</definedName>
    <definedName name="_xlnm.Print_Area" localSheetId="113">'MM8'!$A$1:$B$19</definedName>
    <definedName name="_xlnm.Print_Area" localSheetId="114">'MM9'!$A$1:$B$19</definedName>
    <definedName name="_xlnm.Print_Area" localSheetId="79">'PM1'!$A$1:$B$19</definedName>
    <definedName name="_xlnm.Print_Area" localSheetId="80">'PM2'!$A$1:$B$19</definedName>
    <definedName name="_xlnm.Print_Area" localSheetId="36">'TR1'!$A$1:$B$19</definedName>
    <definedName name="_xlnm.Print_Area" localSheetId="50">'TR11'!$A$1:$B$19</definedName>
    <definedName name="_xlnm.Print_Area" localSheetId="52">'TR13'!$A$1:$B$19</definedName>
    <definedName name="_xlnm.Print_Area" localSheetId="57">'TR17'!$A$1:$B$19</definedName>
    <definedName name="_xlnm.Print_Area" localSheetId="58">'TR18'!$A$1:$B$19</definedName>
    <definedName name="_xlnm.Print_Area" localSheetId="59">'TR19'!$A$1:$B$19</definedName>
    <definedName name="_xlnm.Print_Area" localSheetId="37">'TR2'!$A$1:$B$19</definedName>
    <definedName name="_xlnm.Print_Area" localSheetId="60">'TR20'!$A$1:$B$19</definedName>
    <definedName name="_xlnm.Print_Area" localSheetId="38">TR2a!$A$1:$B$19</definedName>
    <definedName name="_xlnm.Print_Area" localSheetId="39">TR2b!$A$1:$B$19</definedName>
    <definedName name="_xlnm.Print_Area" localSheetId="40">'TR3'!$A$1:$B$19</definedName>
    <definedName name="_xlnm.Print_Area" localSheetId="41">'TR4'!$A$1:$B$19</definedName>
    <definedName name="_xlnm.Print_Area" localSheetId="42">TR4a!$A$1:$B$19</definedName>
    <definedName name="_xlnm.Print_Area" localSheetId="43">TR4b!$A$1:$B$19</definedName>
    <definedName name="_xlnm.Print_Area" localSheetId="44">'TR5'!$A$1:$B$19</definedName>
    <definedName name="_xlnm.Print_Area" localSheetId="46">'TR7'!$A$1:$B$19</definedName>
    <definedName name="_xlnm.Print_Area" localSheetId="47">'TR8'!$A$1:$B$19</definedName>
    <definedName name="_xlnm.Print_Area" localSheetId="48">'TR9'!$A$1:$B$19</definedName>
    <definedName name="_xlnm.Print_Area" localSheetId="115">TÖ1!$A$1:$B$19</definedName>
    <definedName name="_xlnm.Print_Area" localSheetId="116">TÖ2!$A$1:$B$19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 i="218" l="1"/>
  <c r="A37" i="218"/>
  <c r="A36" i="218"/>
  <c r="B39" i="218" s="1"/>
  <c r="A35" i="218"/>
  <c r="A31" i="218"/>
  <c r="A30" i="218"/>
  <c r="A29" i="218"/>
  <c r="A28" i="218"/>
  <c r="A27" i="218"/>
  <c r="A26" i="218"/>
  <c r="A25" i="218"/>
  <c r="A24" i="218"/>
  <c r="A23" i="218"/>
  <c r="B32" i="218" s="1"/>
  <c r="B15" i="218"/>
  <c r="B13" i="218"/>
  <c r="B13" i="209"/>
  <c r="B15" i="110"/>
  <c r="B15" i="173"/>
  <c r="B13" i="173"/>
  <c r="B15" i="175"/>
  <c r="B13" i="175"/>
  <c r="B15" i="172"/>
  <c r="B13" i="172"/>
  <c r="B13" i="171"/>
  <c r="B15" i="169"/>
  <c r="B13" i="169"/>
  <c r="B13" i="168"/>
  <c r="B13" i="167"/>
  <c r="B13" i="166"/>
  <c r="B15" i="202"/>
  <c r="B13" i="202"/>
  <c r="B15" i="146"/>
  <c r="B15" i="142"/>
  <c r="B13" i="146"/>
  <c r="B15" i="91"/>
  <c r="A38" i="215"/>
  <c r="A37" i="215"/>
  <c r="A36" i="215"/>
  <c r="B39" i="215" s="1"/>
  <c r="A35" i="215"/>
  <c r="A31" i="215"/>
  <c r="A30" i="215"/>
  <c r="A29" i="215"/>
  <c r="A28" i="215"/>
  <c r="A27" i="215"/>
  <c r="B32" i="215" s="1"/>
  <c r="A26" i="215"/>
  <c r="A25" i="215"/>
  <c r="A24" i="215"/>
  <c r="A23" i="215"/>
  <c r="B15" i="215"/>
  <c r="B13" i="215"/>
  <c r="B3" i="215"/>
  <c r="A38" i="214"/>
  <c r="A37" i="214"/>
  <c r="A36" i="214"/>
  <c r="B39" i="214" s="1"/>
  <c r="A35" i="214"/>
  <c r="A31" i="214"/>
  <c r="A30" i="214"/>
  <c r="A29" i="214"/>
  <c r="A28" i="214"/>
  <c r="B32" i="214" s="1"/>
  <c r="A27" i="214"/>
  <c r="A26" i="214"/>
  <c r="A25" i="214"/>
  <c r="A24" i="214"/>
  <c r="A23" i="214"/>
  <c r="B15" i="214"/>
  <c r="B13" i="214"/>
  <c r="B3" i="214"/>
  <c r="A38" i="213"/>
  <c r="A37" i="213"/>
  <c r="B39" i="213" s="1"/>
  <c r="A36" i="213"/>
  <c r="A35" i="213"/>
  <c r="A31" i="213"/>
  <c r="A30" i="213"/>
  <c r="A29" i="213"/>
  <c r="A28" i="213"/>
  <c r="A27" i="213"/>
  <c r="A26" i="213"/>
  <c r="A25" i="213"/>
  <c r="A24" i="213"/>
  <c r="A23" i="213"/>
  <c r="B32" i="213" s="1"/>
  <c r="B15" i="213"/>
  <c r="B13" i="213"/>
  <c r="A38" i="212"/>
  <c r="A37" i="212"/>
  <c r="A36" i="212"/>
  <c r="A35" i="212"/>
  <c r="B39" i="212" s="1"/>
  <c r="A31" i="212"/>
  <c r="A30" i="212"/>
  <c r="A29" i="212"/>
  <c r="A28" i="212"/>
  <c r="B32" i="212" s="1"/>
  <c r="A27" i="212"/>
  <c r="A26" i="212"/>
  <c r="A25" i="212"/>
  <c r="A24" i="212"/>
  <c r="A23" i="212"/>
  <c r="B15" i="212"/>
  <c r="B13" i="212"/>
  <c r="A38" i="211"/>
  <c r="B39" i="211" s="1"/>
  <c r="B15" i="211" s="1"/>
  <c r="A37" i="211"/>
  <c r="A36" i="211"/>
  <c r="A35" i="211"/>
  <c r="A31" i="211"/>
  <c r="A30" i="211"/>
  <c r="A29" i="211"/>
  <c r="A28" i="211"/>
  <c r="A27" i="211"/>
  <c r="A26" i="211"/>
  <c r="A25" i="211"/>
  <c r="A24" i="211"/>
  <c r="A23" i="211"/>
  <c r="B32" i="211" s="1"/>
  <c r="B13" i="211" s="1"/>
  <c r="B3" i="211"/>
  <c r="A38" i="210"/>
  <c r="B39" i="210" s="1"/>
  <c r="B15" i="210" s="1"/>
  <c r="A37" i="210"/>
  <c r="A36" i="210"/>
  <c r="A35" i="210"/>
  <c r="A31" i="210"/>
  <c r="A30" i="210"/>
  <c r="A29" i="210"/>
  <c r="A28" i="210"/>
  <c r="A27" i="210"/>
  <c r="A26" i="210"/>
  <c r="A25" i="210"/>
  <c r="A24" i="210"/>
  <c r="A23" i="210"/>
  <c r="B32" i="210" s="1"/>
  <c r="B13" i="210" s="1"/>
  <c r="B3" i="210"/>
  <c r="B39" i="209"/>
  <c r="B15" i="209" s="1"/>
  <c r="A38" i="209"/>
  <c r="A37" i="209"/>
  <c r="A36" i="209"/>
  <c r="A35" i="209"/>
  <c r="B32" i="209"/>
  <c r="A31" i="209"/>
  <c r="A30" i="209"/>
  <c r="A29" i="209"/>
  <c r="A28" i="209"/>
  <c r="A27" i="209"/>
  <c r="A26" i="209"/>
  <c r="A25" i="209"/>
  <c r="A24" i="209"/>
  <c r="A23" i="209"/>
  <c r="A38" i="208"/>
  <c r="A37" i="208"/>
  <c r="A36" i="208"/>
  <c r="A35" i="208"/>
  <c r="B39" i="208" s="1"/>
  <c r="B15" i="208" s="1"/>
  <c r="A31" i="208"/>
  <c r="A30" i="208"/>
  <c r="A29" i="208"/>
  <c r="A28" i="208"/>
  <c r="A27" i="208"/>
  <c r="A26" i="208"/>
  <c r="A25" i="208"/>
  <c r="A24" i="208"/>
  <c r="A23" i="208"/>
  <c r="B32" i="208" s="1"/>
  <c r="B13" i="208" s="1"/>
  <c r="A38" i="207"/>
  <c r="A37" i="207"/>
  <c r="A36" i="207"/>
  <c r="A35" i="207"/>
  <c r="B39" i="207" s="1"/>
  <c r="A31" i="207"/>
  <c r="A30" i="207"/>
  <c r="A29" i="207"/>
  <c r="A28" i="207"/>
  <c r="A27" i="207"/>
  <c r="A26" i="207"/>
  <c r="A25" i="207"/>
  <c r="A24" i="207"/>
  <c r="A23" i="207"/>
  <c r="B32" i="207" s="1"/>
  <c r="B15" i="207"/>
  <c r="B13" i="207"/>
  <c r="A38" i="206"/>
  <c r="A37" i="206"/>
  <c r="A36" i="206"/>
  <c r="A35" i="206"/>
  <c r="B39" i="206" s="1"/>
  <c r="A31" i="206"/>
  <c r="A30" i="206"/>
  <c r="A29" i="206"/>
  <c r="A28" i="206"/>
  <c r="A27" i="206"/>
  <c r="A26" i="206"/>
  <c r="A25" i="206"/>
  <c r="A24" i="206"/>
  <c r="A23" i="206"/>
  <c r="B32" i="206" s="1"/>
  <c r="B15" i="206"/>
  <c r="B13" i="206"/>
  <c r="A38" i="205"/>
  <c r="A37" i="205"/>
  <c r="A36" i="205"/>
  <c r="A35" i="205"/>
  <c r="B39" i="205" s="1"/>
  <c r="A31" i="205"/>
  <c r="A30" i="205"/>
  <c r="A29" i="205"/>
  <c r="A28" i="205"/>
  <c r="A27" i="205"/>
  <c r="A26" i="205"/>
  <c r="A25" i="205"/>
  <c r="A24" i="205"/>
  <c r="A23" i="205"/>
  <c r="B32" i="205" s="1"/>
  <c r="B15" i="205"/>
  <c r="B13" i="205"/>
  <c r="A38" i="204"/>
  <c r="A37" i="204"/>
  <c r="A36" i="204"/>
  <c r="A35" i="204"/>
  <c r="B39" i="204" s="1"/>
  <c r="A31" i="204"/>
  <c r="A30" i="204"/>
  <c r="A29" i="204"/>
  <c r="A28" i="204"/>
  <c r="A27" i="204"/>
  <c r="A26" i="204"/>
  <c r="A25" i="204"/>
  <c r="A24" i="204"/>
  <c r="A23" i="204"/>
  <c r="B32" i="204" s="1"/>
  <c r="B15" i="204"/>
  <c r="B13" i="204"/>
  <c r="A38" i="203"/>
  <c r="A37" i="203"/>
  <c r="A36" i="203"/>
  <c r="A35" i="203"/>
  <c r="B39" i="203" s="1"/>
  <c r="A31" i="203"/>
  <c r="A30" i="203"/>
  <c r="A29" i="203"/>
  <c r="A28" i="203"/>
  <c r="A27" i="203"/>
  <c r="A26" i="203"/>
  <c r="A25" i="203"/>
  <c r="A24" i="203"/>
  <c r="A23" i="203"/>
  <c r="B32" i="203" s="1"/>
  <c r="B15" i="203"/>
  <c r="B13" i="203"/>
  <c r="B39" i="202"/>
  <c r="B32" i="202"/>
  <c r="A38" i="125"/>
  <c r="B39" i="125" s="1"/>
  <c r="A37" i="125"/>
  <c r="A36" i="125"/>
  <c r="A35" i="125"/>
  <c r="A31" i="125"/>
  <c r="A30" i="125"/>
  <c r="A29" i="125"/>
  <c r="A28" i="125"/>
  <c r="A27" i="125"/>
  <c r="A26" i="125"/>
  <c r="A25" i="125"/>
  <c r="A24" i="125"/>
  <c r="A23" i="125"/>
  <c r="B32" i="125" s="1"/>
  <c r="B15" i="125"/>
  <c r="B13" i="125"/>
  <c r="B3" i="125"/>
  <c r="A38" i="201"/>
  <c r="A37" i="201"/>
  <c r="B39" i="201" s="1"/>
  <c r="A36" i="201"/>
  <c r="A35" i="201"/>
  <c r="A31" i="201"/>
  <c r="A30" i="201"/>
  <c r="A29" i="201"/>
  <c r="A28" i="201"/>
  <c r="A27" i="201"/>
  <c r="A26" i="201"/>
  <c r="A25" i="201"/>
  <c r="A24" i="201"/>
  <c r="A23" i="201"/>
  <c r="B32" i="201" s="1"/>
  <c r="B15" i="201"/>
  <c r="B13" i="201"/>
  <c r="B3" i="201"/>
  <c r="A38" i="199"/>
  <c r="A37" i="199"/>
  <c r="A36" i="199"/>
  <c r="B39" i="199" s="1"/>
  <c r="A35" i="199"/>
  <c r="A31" i="199"/>
  <c r="A30" i="199"/>
  <c r="A29" i="199"/>
  <c r="A28" i="199"/>
  <c r="A27" i="199"/>
  <c r="A26" i="199"/>
  <c r="A25" i="199"/>
  <c r="A24" i="199"/>
  <c r="A23" i="199"/>
  <c r="B32" i="199" s="1"/>
  <c r="B15" i="199"/>
  <c r="B13" i="199"/>
  <c r="A38" i="198"/>
  <c r="A37" i="198"/>
  <c r="A36" i="198"/>
  <c r="B39" i="198" s="1"/>
  <c r="A35" i="198"/>
  <c r="A31" i="198"/>
  <c r="A30" i="198"/>
  <c r="A29" i="198"/>
  <c r="A28" i="198"/>
  <c r="A27" i="198"/>
  <c r="A26" i="198"/>
  <c r="A25" i="198"/>
  <c r="A24" i="198"/>
  <c r="A23" i="198"/>
  <c r="B32" i="198" s="1"/>
  <c r="B15" i="198"/>
  <c r="B13" i="198"/>
  <c r="A38" i="196"/>
  <c r="A37" i="196"/>
  <c r="A36" i="196"/>
  <c r="B39" i="196" s="1"/>
  <c r="A35" i="196"/>
  <c r="A31" i="196"/>
  <c r="A30" i="196"/>
  <c r="A29" i="196"/>
  <c r="A28" i="196"/>
  <c r="A27" i="196"/>
  <c r="A26" i="196"/>
  <c r="A25" i="196"/>
  <c r="A24" i="196"/>
  <c r="A23" i="196"/>
  <c r="B32" i="196" s="1"/>
  <c r="B15" i="196"/>
  <c r="B13" i="196"/>
  <c r="A38" i="195"/>
  <c r="A37" i="195"/>
  <c r="B39" i="195" s="1"/>
  <c r="A36" i="195"/>
  <c r="A35" i="195"/>
  <c r="A31" i="195"/>
  <c r="A30" i="195"/>
  <c r="A29" i="195"/>
  <c r="A28" i="195"/>
  <c r="A27" i="195"/>
  <c r="A26" i="195"/>
  <c r="A25" i="195"/>
  <c r="A24" i="195"/>
  <c r="A23" i="195"/>
  <c r="B32" i="195" s="1"/>
  <c r="B15" i="195"/>
  <c r="B13" i="195"/>
  <c r="A38" i="194"/>
  <c r="A37" i="194"/>
  <c r="B39" i="194" s="1"/>
  <c r="A36" i="194"/>
  <c r="A35" i="194"/>
  <c r="A31" i="194"/>
  <c r="A30" i="194"/>
  <c r="A29" i="194"/>
  <c r="A28" i="194"/>
  <c r="A27" i="194"/>
  <c r="A26" i="194"/>
  <c r="A25" i="194"/>
  <c r="A24" i="194"/>
  <c r="A23" i="194"/>
  <c r="B32" i="194" s="1"/>
  <c r="B15" i="194"/>
  <c r="B13" i="194"/>
  <c r="A38" i="193"/>
  <c r="A37" i="193"/>
  <c r="A36" i="193"/>
  <c r="B39" i="193" s="1"/>
  <c r="A35" i="193"/>
  <c r="A31" i="193"/>
  <c r="A30" i="193"/>
  <c r="A29" i="193"/>
  <c r="A28" i="193"/>
  <c r="A27" i="193"/>
  <c r="A26" i="193"/>
  <c r="A25" i="193"/>
  <c r="A24" i="193"/>
  <c r="A23" i="193"/>
  <c r="B32" i="193" s="1"/>
  <c r="B15" i="193"/>
  <c r="B13" i="193"/>
  <c r="A38" i="192"/>
  <c r="A37" i="192"/>
  <c r="A36" i="192"/>
  <c r="B39" i="192" s="1"/>
  <c r="A35" i="192"/>
  <c r="A31" i="192"/>
  <c r="A30" i="192"/>
  <c r="A29" i="192"/>
  <c r="A28" i="192"/>
  <c r="A27" i="192"/>
  <c r="A26" i="192"/>
  <c r="A25" i="192"/>
  <c r="A24" i="192"/>
  <c r="A23" i="192"/>
  <c r="B32" i="192" s="1"/>
  <c r="B15" i="192"/>
  <c r="B13" i="192"/>
  <c r="A38" i="190"/>
  <c r="A37" i="190"/>
  <c r="B39" i="190" s="1"/>
  <c r="A36" i="190"/>
  <c r="A35" i="190"/>
  <c r="A31" i="190"/>
  <c r="A30" i="190"/>
  <c r="A29" i="190"/>
  <c r="A28" i="190"/>
  <c r="A27" i="190"/>
  <c r="A26" i="190"/>
  <c r="A25" i="190"/>
  <c r="A24" i="190"/>
  <c r="B32" i="190" s="1"/>
  <c r="A23" i="190"/>
  <c r="B15" i="190"/>
  <c r="B13" i="190"/>
  <c r="A38" i="189"/>
  <c r="A37" i="189"/>
  <c r="B39" i="189" s="1"/>
  <c r="A36" i="189"/>
  <c r="A35" i="189"/>
  <c r="A31" i="189"/>
  <c r="A30" i="189"/>
  <c r="A29" i="189"/>
  <c r="A28" i="189"/>
  <c r="A27" i="189"/>
  <c r="A26" i="189"/>
  <c r="A25" i="189"/>
  <c r="A24" i="189"/>
  <c r="A23" i="189"/>
  <c r="B32" i="189" s="1"/>
  <c r="B15" i="189"/>
  <c r="B13" i="189"/>
  <c r="A38" i="188"/>
  <c r="A37" i="188"/>
  <c r="B39" i="188" s="1"/>
  <c r="A36" i="188"/>
  <c r="A35" i="188"/>
  <c r="A31" i="188"/>
  <c r="A30" i="188"/>
  <c r="A29" i="188"/>
  <c r="A28" i="188"/>
  <c r="A27" i="188"/>
  <c r="A26" i="188"/>
  <c r="A25" i="188"/>
  <c r="A24" i="188"/>
  <c r="A23" i="188"/>
  <c r="B32" i="188" s="1"/>
  <c r="B15" i="188"/>
  <c r="B13" i="188"/>
  <c r="A38" i="187"/>
  <c r="A37" i="187"/>
  <c r="B39" i="187" s="1"/>
  <c r="A36" i="187"/>
  <c r="A35" i="187"/>
  <c r="A31" i="187"/>
  <c r="A30" i="187"/>
  <c r="A29" i="187"/>
  <c r="A28" i="187"/>
  <c r="A27" i="187"/>
  <c r="A26" i="187"/>
  <c r="A25" i="187"/>
  <c r="A24" i="187"/>
  <c r="A23" i="187"/>
  <c r="B32" i="187" s="1"/>
  <c r="B15" i="187"/>
  <c r="B13" i="187"/>
  <c r="A38" i="186"/>
  <c r="A37" i="186"/>
  <c r="B39" i="186" s="1"/>
  <c r="A36" i="186"/>
  <c r="A35" i="186"/>
  <c r="A31" i="186"/>
  <c r="A30" i="186"/>
  <c r="A29" i="186"/>
  <c r="A28" i="186"/>
  <c r="A27" i="186"/>
  <c r="A26" i="186"/>
  <c r="A25" i="186"/>
  <c r="A24" i="186"/>
  <c r="A23" i="186"/>
  <c r="B32" i="186" s="1"/>
  <c r="B15" i="186"/>
  <c r="B13" i="186"/>
  <c r="A38" i="185"/>
  <c r="A37" i="185"/>
  <c r="B39" i="185" s="1"/>
  <c r="A36" i="185"/>
  <c r="A35" i="185"/>
  <c r="A31" i="185"/>
  <c r="A30" i="185"/>
  <c r="A29" i="185"/>
  <c r="A28" i="185"/>
  <c r="A27" i="185"/>
  <c r="A26" i="185"/>
  <c r="A25" i="185"/>
  <c r="A24" i="185"/>
  <c r="A23" i="185"/>
  <c r="B32" i="185" s="1"/>
  <c r="B15" i="185"/>
  <c r="B13" i="185"/>
  <c r="A38" i="184"/>
  <c r="A37" i="184"/>
  <c r="B39" i="184" s="1"/>
  <c r="A36" i="184"/>
  <c r="A35" i="184"/>
  <c r="A31" i="184"/>
  <c r="A30" i="184"/>
  <c r="A29" i="184"/>
  <c r="A28" i="184"/>
  <c r="A27" i="184"/>
  <c r="A26" i="184"/>
  <c r="A25" i="184"/>
  <c r="A24" i="184"/>
  <c r="A23" i="184"/>
  <c r="B32" i="184" s="1"/>
  <c r="B15" i="184"/>
  <c r="B13" i="184"/>
  <c r="A38" i="183"/>
  <c r="B39" i="183" s="1"/>
  <c r="A37" i="183"/>
  <c r="A36" i="183"/>
  <c r="A35" i="183"/>
  <c r="A31" i="183"/>
  <c r="A30" i="183"/>
  <c r="A29" i="183"/>
  <c r="B32" i="183" s="1"/>
  <c r="A28" i="183"/>
  <c r="A27" i="183"/>
  <c r="A26" i="183"/>
  <c r="A25" i="183"/>
  <c r="A24" i="183"/>
  <c r="A23" i="183"/>
  <c r="B15" i="183"/>
  <c r="B13" i="183"/>
  <c r="A38" i="182"/>
  <c r="B39" i="182" s="1"/>
  <c r="A37" i="182"/>
  <c r="A36" i="182"/>
  <c r="A35" i="182"/>
  <c r="A31" i="182"/>
  <c r="A30" i="182"/>
  <c r="A29" i="182"/>
  <c r="A28" i="182"/>
  <c r="A27" i="182"/>
  <c r="A26" i="182"/>
  <c r="A25" i="182"/>
  <c r="A24" i="182"/>
  <c r="A23" i="182"/>
  <c r="B32" i="182" s="1"/>
  <c r="B15" i="182"/>
  <c r="B13" i="182"/>
  <c r="A38" i="181"/>
  <c r="B39" i="181" s="1"/>
  <c r="B15" i="181" s="1"/>
  <c r="A37" i="181"/>
  <c r="A36" i="181"/>
  <c r="A35" i="181"/>
  <c r="A31" i="181"/>
  <c r="A30" i="181"/>
  <c r="A29" i="181"/>
  <c r="A28" i="181"/>
  <c r="A27" i="181"/>
  <c r="A26" i="181"/>
  <c r="A25" i="181"/>
  <c r="A24" i="181"/>
  <c r="A23" i="181"/>
  <c r="B32" i="181" s="1"/>
  <c r="B13" i="181"/>
  <c r="A38" i="180"/>
  <c r="B39" i="180" s="1"/>
  <c r="A37" i="180"/>
  <c r="A36" i="180"/>
  <c r="A35" i="180"/>
  <c r="A31" i="180"/>
  <c r="A30" i="180"/>
  <c r="A29" i="180"/>
  <c r="A28" i="180"/>
  <c r="A27" i="180"/>
  <c r="A26" i="180"/>
  <c r="A25" i="180"/>
  <c r="A24" i="180"/>
  <c r="A23" i="180"/>
  <c r="B32" i="180" s="1"/>
  <c r="B15" i="180"/>
  <c r="B13" i="180"/>
  <c r="B3" i="180"/>
  <c r="B13" i="110"/>
  <c r="A38" i="179"/>
  <c r="A37" i="179"/>
  <c r="A36" i="179"/>
  <c r="B39" i="179" s="1"/>
  <c r="A35" i="179"/>
  <c r="A31" i="179"/>
  <c r="A30" i="179"/>
  <c r="A29" i="179"/>
  <c r="A28" i="179"/>
  <c r="A27" i="179"/>
  <c r="A26" i="179"/>
  <c r="A25" i="179"/>
  <c r="A24" i="179"/>
  <c r="A23" i="179"/>
  <c r="B32" i="179" s="1"/>
  <c r="B15" i="179"/>
  <c r="B13" i="179"/>
  <c r="B3" i="179"/>
  <c r="A38" i="177"/>
  <c r="A37" i="177"/>
  <c r="B39" i="177" s="1"/>
  <c r="A36" i="177"/>
  <c r="A35" i="177"/>
  <c r="A31" i="177"/>
  <c r="A30" i="177"/>
  <c r="A29" i="177"/>
  <c r="A28" i="177"/>
  <c r="A27" i="177"/>
  <c r="A26" i="177"/>
  <c r="A25" i="177"/>
  <c r="A24" i="177"/>
  <c r="A23" i="177"/>
  <c r="B32" i="177" s="1"/>
  <c r="B15" i="177"/>
  <c r="B13" i="177"/>
  <c r="A38" i="176"/>
  <c r="A37" i="176"/>
  <c r="B39" i="176" s="1"/>
  <c r="A36" i="176"/>
  <c r="A35" i="176"/>
  <c r="A31" i="176"/>
  <c r="A30" i="176"/>
  <c r="A29" i="176"/>
  <c r="A28" i="176"/>
  <c r="A27" i="176"/>
  <c r="A26" i="176"/>
  <c r="A25" i="176"/>
  <c r="A24" i="176"/>
  <c r="A23" i="176"/>
  <c r="B32" i="176" s="1"/>
  <c r="B15" i="176"/>
  <c r="B13" i="176"/>
  <c r="A38" i="175"/>
  <c r="A37" i="175"/>
  <c r="B39" i="175" s="1"/>
  <c r="A36" i="175"/>
  <c r="A35" i="175"/>
  <c r="A31" i="175"/>
  <c r="A30" i="175"/>
  <c r="A29" i="175"/>
  <c r="A28" i="175"/>
  <c r="A27" i="175"/>
  <c r="A26" i="175"/>
  <c r="A25" i="175"/>
  <c r="A24" i="175"/>
  <c r="A23" i="175"/>
  <c r="B32" i="175" s="1"/>
  <c r="B3" i="175"/>
  <c r="A38" i="174"/>
  <c r="A37" i="174"/>
  <c r="B39" i="174" s="1"/>
  <c r="A36" i="174"/>
  <c r="A35" i="174"/>
  <c r="A31" i="174"/>
  <c r="A30" i="174"/>
  <c r="A29" i="174"/>
  <c r="A28" i="174"/>
  <c r="A27" i="174"/>
  <c r="A26" i="174"/>
  <c r="A25" i="174"/>
  <c r="A24" i="174"/>
  <c r="A23" i="174"/>
  <c r="B32" i="174" s="1"/>
  <c r="B15" i="174"/>
  <c r="B13" i="174"/>
  <c r="B3" i="174"/>
  <c r="A38" i="173"/>
  <c r="A37" i="173"/>
  <c r="B39" i="173" s="1"/>
  <c r="A36" i="173"/>
  <c r="A35" i="173"/>
  <c r="A31" i="173"/>
  <c r="A30" i="173"/>
  <c r="A29" i="173"/>
  <c r="A28" i="173"/>
  <c r="A27" i="173"/>
  <c r="A26" i="173"/>
  <c r="A25" i="173"/>
  <c r="A24" i="173"/>
  <c r="A23" i="173"/>
  <c r="B32" i="173" s="1"/>
  <c r="A38" i="172"/>
  <c r="A37" i="172"/>
  <c r="A36" i="172"/>
  <c r="B39" i="172" s="1"/>
  <c r="A35" i="172"/>
  <c r="A31" i="172"/>
  <c r="A30" i="172"/>
  <c r="A29" i="172"/>
  <c r="A28" i="172"/>
  <c r="A27" i="172"/>
  <c r="A26" i="172"/>
  <c r="A25" i="172"/>
  <c r="A24" i="172"/>
  <c r="A23" i="172"/>
  <c r="B32" i="172" s="1"/>
  <c r="B3" i="172"/>
  <c r="A38" i="171"/>
  <c r="A37" i="171"/>
  <c r="A36" i="171"/>
  <c r="B39" i="171" s="1"/>
  <c r="B15" i="171" s="1"/>
  <c r="A35" i="171"/>
  <c r="A31" i="171"/>
  <c r="A30" i="171"/>
  <c r="A29" i="171"/>
  <c r="A28" i="171"/>
  <c r="A27" i="171"/>
  <c r="A26" i="171"/>
  <c r="A25" i="171"/>
  <c r="A24" i="171"/>
  <c r="A23" i="171"/>
  <c r="B32" i="171" s="1"/>
  <c r="B3" i="171"/>
  <c r="A38" i="169"/>
  <c r="A37" i="169"/>
  <c r="A36" i="169"/>
  <c r="A35" i="169"/>
  <c r="B39" i="169" s="1"/>
  <c r="A31" i="169"/>
  <c r="A30" i="169"/>
  <c r="A29" i="169"/>
  <c r="A28" i="169"/>
  <c r="A27" i="169"/>
  <c r="A26" i="169"/>
  <c r="A25" i="169"/>
  <c r="A24" i="169"/>
  <c r="A23" i="169"/>
  <c r="B32" i="169" s="1"/>
  <c r="B3" i="169"/>
  <c r="A38" i="168"/>
  <c r="A37" i="168"/>
  <c r="A36" i="168"/>
  <c r="A35" i="168"/>
  <c r="B39" i="168" s="1"/>
  <c r="B15" i="168" s="1"/>
  <c r="A31" i="168"/>
  <c r="A30" i="168"/>
  <c r="A29" i="168"/>
  <c r="A28" i="168"/>
  <c r="A27" i="168"/>
  <c r="A26" i="168"/>
  <c r="A25" i="168"/>
  <c r="A24" i="168"/>
  <c r="A23" i="168"/>
  <c r="B32" i="168" s="1"/>
  <c r="B3" i="168"/>
  <c r="A38" i="167"/>
  <c r="A37" i="167"/>
  <c r="A36" i="167"/>
  <c r="A35" i="167"/>
  <c r="B39" i="167" s="1"/>
  <c r="B15" i="167" s="1"/>
  <c r="A31" i="167"/>
  <c r="A30" i="167"/>
  <c r="A29" i="167"/>
  <c r="A28" i="167"/>
  <c r="A27" i="167"/>
  <c r="A26" i="167"/>
  <c r="A25" i="167"/>
  <c r="A24" i="167"/>
  <c r="A23" i="167"/>
  <c r="B32" i="167" s="1"/>
  <c r="B3" i="167"/>
  <c r="A38" i="166"/>
  <c r="A37" i="166"/>
  <c r="A36" i="166"/>
  <c r="A35" i="166"/>
  <c r="B39" i="166" s="1"/>
  <c r="B15" i="166" s="1"/>
  <c r="A31" i="166"/>
  <c r="A30" i="166"/>
  <c r="A29" i="166"/>
  <c r="A28" i="166"/>
  <c r="A27" i="166"/>
  <c r="A26" i="166"/>
  <c r="A25" i="166"/>
  <c r="A24" i="166"/>
  <c r="A23" i="166"/>
  <c r="B32" i="166" s="1"/>
  <c r="B3" i="166"/>
  <c r="A38" i="165"/>
  <c r="A37" i="165"/>
  <c r="A36" i="165"/>
  <c r="A35" i="165"/>
  <c r="B39" i="165" s="1"/>
  <c r="A31" i="165"/>
  <c r="A30" i="165"/>
  <c r="A29" i="165"/>
  <c r="A28" i="165"/>
  <c r="A27" i="165"/>
  <c r="A26" i="165"/>
  <c r="A25" i="165"/>
  <c r="A24" i="165"/>
  <c r="A23" i="165"/>
  <c r="B32" i="165" s="1"/>
  <c r="B15" i="165"/>
  <c r="B13" i="165"/>
  <c r="B3" i="165"/>
  <c r="A38" i="164"/>
  <c r="A37" i="164"/>
  <c r="A36" i="164"/>
  <c r="A35" i="164"/>
  <c r="B39" i="164" s="1"/>
  <c r="A31" i="164"/>
  <c r="A30" i="164"/>
  <c r="A29" i="164"/>
  <c r="A28" i="164"/>
  <c r="A27" i="164"/>
  <c r="A26" i="164"/>
  <c r="A25" i="164"/>
  <c r="A24" i="164"/>
  <c r="A23" i="164"/>
  <c r="B32" i="164" s="1"/>
  <c r="B15" i="164"/>
  <c r="B13" i="164"/>
  <c r="B3" i="164"/>
  <c r="A38" i="163"/>
  <c r="A37" i="163"/>
  <c r="A36" i="163"/>
  <c r="A35" i="163"/>
  <c r="B39" i="163" s="1"/>
  <c r="A31" i="163"/>
  <c r="A30" i="163"/>
  <c r="A29" i="163"/>
  <c r="A28" i="163"/>
  <c r="A27" i="163"/>
  <c r="A26" i="163"/>
  <c r="A25" i="163"/>
  <c r="A24" i="163"/>
  <c r="A23" i="163"/>
  <c r="B32" i="163" s="1"/>
  <c r="B15" i="163"/>
  <c r="B13" i="163"/>
  <c r="B3" i="163"/>
  <c r="A38" i="162"/>
  <c r="A37" i="162"/>
  <c r="A36" i="162"/>
  <c r="B39" i="162" s="1"/>
  <c r="A35" i="162"/>
  <c r="A31" i="162"/>
  <c r="A30" i="162"/>
  <c r="A29" i="162"/>
  <c r="A28" i="162"/>
  <c r="A27" i="162"/>
  <c r="A26" i="162"/>
  <c r="A25" i="162"/>
  <c r="A24" i="162"/>
  <c r="A23" i="162"/>
  <c r="B32" i="162" s="1"/>
  <c r="B15" i="162"/>
  <c r="B13" i="162"/>
  <c r="B3" i="162"/>
  <c r="A38" i="161"/>
  <c r="A37" i="161"/>
  <c r="B39" i="161" s="1"/>
  <c r="A36" i="161"/>
  <c r="A35" i="161"/>
  <c r="A31" i="161"/>
  <c r="A30" i="161"/>
  <c r="A29" i="161"/>
  <c r="A28" i="161"/>
  <c r="A27" i="161"/>
  <c r="A26" i="161"/>
  <c r="A25" i="161"/>
  <c r="A24" i="161"/>
  <c r="A23" i="161"/>
  <c r="B32" i="161" s="1"/>
  <c r="B15" i="161"/>
  <c r="B13" i="161"/>
  <c r="A38" i="159"/>
  <c r="A37" i="159"/>
  <c r="A36" i="159"/>
  <c r="A35" i="159"/>
  <c r="B39" i="159" s="1"/>
  <c r="A31" i="159"/>
  <c r="A30" i="159"/>
  <c r="A29" i="159"/>
  <c r="A28" i="159"/>
  <c r="A27" i="159"/>
  <c r="A26" i="159"/>
  <c r="A25" i="159"/>
  <c r="A24" i="159"/>
  <c r="A23" i="159"/>
  <c r="B32" i="159" s="1"/>
  <c r="B15" i="159"/>
  <c r="B13" i="159"/>
  <c r="A38" i="158"/>
  <c r="A37" i="158"/>
  <c r="A36" i="158"/>
  <c r="A35" i="158"/>
  <c r="B39" i="158" s="1"/>
  <c r="A31" i="158"/>
  <c r="A30" i="158"/>
  <c r="A29" i="158"/>
  <c r="A28" i="158"/>
  <c r="B32" i="158" s="1"/>
  <c r="A27" i="158"/>
  <c r="A26" i="158"/>
  <c r="A25" i="158"/>
  <c r="A24" i="158"/>
  <c r="A23" i="158"/>
  <c r="B15" i="158"/>
  <c r="B13" i="158"/>
  <c r="A38" i="157"/>
  <c r="A37" i="157"/>
  <c r="B39" i="157" s="1"/>
  <c r="A36" i="157"/>
  <c r="A35" i="157"/>
  <c r="A31" i="157"/>
  <c r="A30" i="157"/>
  <c r="A29" i="157"/>
  <c r="A28" i="157"/>
  <c r="A27" i="157"/>
  <c r="B32" i="157" s="1"/>
  <c r="A26" i="157"/>
  <c r="A25" i="157"/>
  <c r="A24" i="157"/>
  <c r="A23" i="157"/>
  <c r="B15" i="157"/>
  <c r="B13" i="157"/>
  <c r="A38" i="156"/>
  <c r="A37" i="156"/>
  <c r="B39" i="156" s="1"/>
  <c r="A36" i="156"/>
  <c r="A35" i="156"/>
  <c r="A31" i="156"/>
  <c r="A30" i="156"/>
  <c r="A29" i="156"/>
  <c r="A28" i="156"/>
  <c r="A27" i="156"/>
  <c r="A26" i="156"/>
  <c r="A25" i="156"/>
  <c r="A24" i="156"/>
  <c r="A23" i="156"/>
  <c r="B32" i="156" s="1"/>
  <c r="B15" i="156"/>
  <c r="B13" i="156"/>
  <c r="B3" i="156"/>
  <c r="A38" i="153"/>
  <c r="A37" i="153"/>
  <c r="A36" i="153"/>
  <c r="B39" i="153" s="1"/>
  <c r="A35" i="153"/>
  <c r="A31" i="153"/>
  <c r="A30" i="153"/>
  <c r="A29" i="153"/>
  <c r="A28" i="153"/>
  <c r="A27" i="153"/>
  <c r="B32" i="153" s="1"/>
  <c r="A26" i="153"/>
  <c r="A25" i="153"/>
  <c r="A24" i="153"/>
  <c r="A23" i="153"/>
  <c r="B15" i="153"/>
  <c r="B13" i="153"/>
  <c r="B3" i="153"/>
  <c r="A38" i="152"/>
  <c r="A37" i="152"/>
  <c r="A36" i="152"/>
  <c r="B39" i="152" s="1"/>
  <c r="A35" i="152"/>
  <c r="A31" i="152"/>
  <c r="A30" i="152"/>
  <c r="A29" i="152"/>
  <c r="A28" i="152"/>
  <c r="A27" i="152"/>
  <c r="A26" i="152"/>
  <c r="A25" i="152"/>
  <c r="A24" i="152"/>
  <c r="A23" i="152"/>
  <c r="B32" i="152" s="1"/>
  <c r="B15" i="152"/>
  <c r="B13" i="152"/>
  <c r="B3" i="152"/>
  <c r="A38" i="151"/>
  <c r="A37" i="151"/>
  <c r="A36" i="151"/>
  <c r="B39" i="151" s="1"/>
  <c r="A35" i="151"/>
  <c r="A31" i="151"/>
  <c r="A30" i="151"/>
  <c r="A29" i="151"/>
  <c r="A28" i="151"/>
  <c r="A27" i="151"/>
  <c r="A26" i="151"/>
  <c r="A25" i="151"/>
  <c r="A24" i="151"/>
  <c r="A23" i="151"/>
  <c r="B32" i="151" s="1"/>
  <c r="B15" i="151"/>
  <c r="B13" i="151"/>
  <c r="B3" i="151"/>
  <c r="A38" i="148"/>
  <c r="A37" i="148"/>
  <c r="A36" i="148"/>
  <c r="B39" i="148" s="1"/>
  <c r="A35" i="148"/>
  <c r="A31" i="148"/>
  <c r="A30" i="148"/>
  <c r="A29" i="148"/>
  <c r="A28" i="148"/>
  <c r="A27" i="148"/>
  <c r="A26" i="148"/>
  <c r="A25" i="148"/>
  <c r="A24" i="148"/>
  <c r="A23" i="148"/>
  <c r="B32" i="148" s="1"/>
  <c r="B15" i="148"/>
  <c r="B13" i="148"/>
  <c r="B3" i="148"/>
  <c r="B39" i="146"/>
  <c r="B32" i="146"/>
  <c r="A38" i="145"/>
  <c r="A37" i="145"/>
  <c r="A36" i="145"/>
  <c r="A35" i="145"/>
  <c r="B39" i="145" s="1"/>
  <c r="A31" i="145"/>
  <c r="A30" i="145"/>
  <c r="A29" i="145"/>
  <c r="A28" i="145"/>
  <c r="A27" i="145"/>
  <c r="A26" i="145"/>
  <c r="A25" i="145"/>
  <c r="A24" i="145"/>
  <c r="A23" i="145"/>
  <c r="B32" i="145" s="1"/>
  <c r="B15" i="145"/>
  <c r="B13" i="145"/>
  <c r="B39" i="143"/>
  <c r="B32" i="143"/>
  <c r="B15" i="143"/>
  <c r="B13" i="143"/>
  <c r="B39" i="142"/>
  <c r="B32" i="142"/>
  <c r="B13" i="142" s="1"/>
  <c r="A38" i="141"/>
  <c r="A37" i="141"/>
  <c r="B39" i="141" s="1"/>
  <c r="A36" i="141"/>
  <c r="A35" i="141"/>
  <c r="A31" i="141"/>
  <c r="A30" i="141"/>
  <c r="A29" i="141"/>
  <c r="A28" i="141"/>
  <c r="A27" i="141"/>
  <c r="A26" i="141"/>
  <c r="A25" i="141"/>
  <c r="A24" i="141"/>
  <c r="A23" i="141"/>
  <c r="B32" i="141" s="1"/>
  <c r="B15" i="141"/>
  <c r="B13" i="141"/>
  <c r="B3" i="141"/>
  <c r="A38" i="140"/>
  <c r="A37" i="140"/>
  <c r="B39" i="140" s="1"/>
  <c r="A36" i="140"/>
  <c r="A35" i="140"/>
  <c r="A31" i="140"/>
  <c r="A30" i="140"/>
  <c r="A29" i="140"/>
  <c r="A28" i="140"/>
  <c r="A27" i="140"/>
  <c r="A26" i="140"/>
  <c r="A25" i="140"/>
  <c r="A24" i="140"/>
  <c r="A23" i="140"/>
  <c r="B32" i="140" s="1"/>
  <c r="B15" i="140"/>
  <c r="B13" i="140"/>
  <c r="B3" i="140"/>
  <c r="A38" i="139"/>
  <c r="A37" i="139"/>
  <c r="B39" i="139" s="1"/>
  <c r="A36" i="139"/>
  <c r="A35" i="139"/>
  <c r="A31" i="139"/>
  <c r="A30" i="139"/>
  <c r="A29" i="139"/>
  <c r="A28" i="139"/>
  <c r="A27" i="139"/>
  <c r="A26" i="139"/>
  <c r="A25" i="139"/>
  <c r="A24" i="139"/>
  <c r="A23" i="139"/>
  <c r="B32" i="139" s="1"/>
  <c r="B15" i="139"/>
  <c r="B13" i="139"/>
  <c r="B3" i="139"/>
  <c r="A38" i="138"/>
  <c r="A37" i="138"/>
  <c r="A36" i="138"/>
  <c r="A35" i="138"/>
  <c r="B39" i="138" s="1"/>
  <c r="A31" i="138"/>
  <c r="A30" i="138"/>
  <c r="A29" i="138"/>
  <c r="A28" i="138"/>
  <c r="A27" i="138"/>
  <c r="A26" i="138"/>
  <c r="A25" i="138"/>
  <c r="A24" i="138"/>
  <c r="A23" i="138"/>
  <c r="B32" i="138" s="1"/>
  <c r="B15" i="138"/>
  <c r="B13" i="138"/>
  <c r="B5" i="138"/>
  <c r="B3" i="138"/>
  <c r="A38" i="137"/>
  <c r="A37" i="137"/>
  <c r="A36" i="137"/>
  <c r="A35" i="137"/>
  <c r="B39" i="137" s="1"/>
  <c r="A31" i="137"/>
  <c r="A30" i="137"/>
  <c r="A29" i="137"/>
  <c r="A28" i="137"/>
  <c r="A27" i="137"/>
  <c r="A26" i="137"/>
  <c r="A25" i="137"/>
  <c r="A24" i="137"/>
  <c r="A23" i="137"/>
  <c r="B32" i="137" s="1"/>
  <c r="B15" i="137"/>
  <c r="B13" i="137"/>
  <c r="B3" i="137"/>
  <c r="B5" i="10"/>
  <c r="A38" i="136"/>
  <c r="A37" i="136"/>
  <c r="A36" i="136"/>
  <c r="A35" i="136"/>
  <c r="B39" i="136" s="1"/>
  <c r="A31" i="136"/>
  <c r="A30" i="136"/>
  <c r="A29" i="136"/>
  <c r="A28" i="136"/>
  <c r="A27" i="136"/>
  <c r="A26" i="136"/>
  <c r="A25" i="136"/>
  <c r="A24" i="136"/>
  <c r="A23" i="136"/>
  <c r="B32" i="136" s="1"/>
  <c r="B15" i="136"/>
  <c r="B13" i="136"/>
  <c r="B3" i="136"/>
  <c r="A38" i="135"/>
  <c r="A37" i="135"/>
  <c r="A36" i="135"/>
  <c r="B39" i="135" s="1"/>
  <c r="B15" i="135" s="1"/>
  <c r="A35" i="135"/>
  <c r="A31" i="135"/>
  <c r="A30" i="135"/>
  <c r="A29" i="135"/>
  <c r="B32" i="135" s="1"/>
  <c r="B13" i="135" s="1"/>
  <c r="A28" i="135"/>
  <c r="A27" i="135"/>
  <c r="A26" i="135"/>
  <c r="A25" i="135"/>
  <c r="A24" i="135"/>
  <c r="A23" i="135"/>
  <c r="B3" i="135"/>
  <c r="J22" i="200"/>
  <c r="J15" i="200"/>
  <c r="J29" i="200"/>
  <c r="J79" i="200"/>
  <c r="J78" i="200"/>
  <c r="J111" i="200"/>
  <c r="J98" i="200"/>
  <c r="J115" i="200"/>
  <c r="J114" i="200"/>
  <c r="J113" i="200"/>
  <c r="J55" i="200"/>
  <c r="J58" i="200"/>
  <c r="J19" i="200"/>
  <c r="J25" i="200"/>
  <c r="J99" i="200"/>
  <c r="J39" i="200"/>
  <c r="J52" i="200"/>
  <c r="J82" i="200"/>
  <c r="J24" i="200"/>
  <c r="J21" i="200"/>
  <c r="J48" i="200"/>
  <c r="J57" i="200"/>
  <c r="J94" i="200"/>
  <c r="J89" i="200"/>
  <c r="J33" i="200"/>
  <c r="J35" i="200"/>
  <c r="J92" i="200"/>
  <c r="J38" i="200"/>
  <c r="J49" i="200"/>
  <c r="J53" i="200"/>
  <c r="J117" i="200"/>
  <c r="J69" i="200"/>
  <c r="J91" i="200"/>
  <c r="J8" i="200"/>
  <c r="J13" i="200"/>
  <c r="J60" i="200"/>
  <c r="J121" i="200"/>
  <c r="J71" i="200"/>
  <c r="J59" i="200"/>
  <c r="J109" i="200"/>
  <c r="J9" i="200"/>
  <c r="J5" i="200"/>
  <c r="J45" i="200"/>
  <c r="J61" i="200"/>
  <c r="J51" i="200"/>
  <c r="J41" i="200"/>
  <c r="J14" i="200"/>
  <c r="J40" i="200"/>
  <c r="J101" i="200"/>
  <c r="J120" i="200"/>
  <c r="J76" i="200"/>
  <c r="J105" i="200"/>
  <c r="J11" i="200"/>
  <c r="J97" i="200"/>
  <c r="J106" i="200"/>
  <c r="J20" i="200"/>
  <c r="J74" i="200"/>
  <c r="J73" i="200"/>
  <c r="J87" i="200"/>
  <c r="J64" i="200"/>
  <c r="J10" i="200"/>
  <c r="J18" i="200"/>
  <c r="J88" i="200"/>
  <c r="J116" i="200"/>
  <c r="J46" i="200"/>
  <c r="J65" i="200"/>
  <c r="J80" i="200"/>
  <c r="J77" i="200"/>
  <c r="J66" i="200"/>
  <c r="J110" i="200"/>
  <c r="J47" i="200"/>
  <c r="J68" i="200"/>
  <c r="J83" i="200"/>
  <c r="J6" i="200"/>
  <c r="J108" i="200"/>
  <c r="J93" i="200"/>
  <c r="J63" i="200"/>
  <c r="J54" i="200"/>
  <c r="J100" i="200"/>
  <c r="J44" i="200"/>
  <c r="J26" i="200"/>
  <c r="J96" i="200"/>
  <c r="J102" i="200"/>
  <c r="J27" i="200"/>
  <c r="J84" i="200"/>
  <c r="J95" i="200"/>
  <c r="J34" i="200"/>
  <c r="J50" i="200"/>
  <c r="J42" i="200"/>
  <c r="J16" i="200"/>
  <c r="J72" i="200"/>
  <c r="J103" i="200"/>
  <c r="J32" i="200"/>
  <c r="J31" i="200"/>
  <c r="J17" i="200"/>
  <c r="J28" i="200"/>
  <c r="J85" i="200"/>
  <c r="J70" i="200"/>
  <c r="J43" i="200"/>
  <c r="J56" i="200"/>
  <c r="J7" i="200"/>
  <c r="J119" i="200"/>
  <c r="J86" i="200"/>
  <c r="J118" i="200"/>
  <c r="J90" i="200"/>
  <c r="J67" i="200"/>
  <c r="J30" i="200"/>
  <c r="J75" i="200"/>
  <c r="J36" i="200"/>
  <c r="J23" i="200"/>
  <c r="J12" i="200"/>
  <c r="A25" i="8" l="1"/>
  <c r="B39" i="134" l="1"/>
  <c r="B15" i="134" s="1"/>
  <c r="B32" i="134"/>
  <c r="B13" i="134" s="1"/>
  <c r="B3" i="134"/>
  <c r="B39" i="133"/>
  <c r="B32" i="133"/>
  <c r="B13" i="133" s="1"/>
  <c r="B3" i="133"/>
  <c r="A38" i="132" l="1"/>
  <c r="B39" i="132" s="1"/>
  <c r="B15" i="132" s="1"/>
  <c r="A37" i="132"/>
  <c r="A36" i="132"/>
  <c r="A35" i="132"/>
  <c r="A31" i="132"/>
  <c r="A30" i="132"/>
  <c r="A29" i="132"/>
  <c r="B32" i="132" s="1"/>
  <c r="B13" i="132" s="1"/>
  <c r="A28" i="132"/>
  <c r="A27" i="132"/>
  <c r="A26" i="132"/>
  <c r="A25" i="132"/>
  <c r="A24" i="132"/>
  <c r="A23" i="132"/>
  <c r="A38" i="131"/>
  <c r="B39" i="131" s="1"/>
  <c r="B15" i="131" s="1"/>
  <c r="A37" i="131"/>
  <c r="A36" i="131"/>
  <c r="A35" i="131"/>
  <c r="A31" i="131"/>
  <c r="A30" i="131"/>
  <c r="A29" i="131"/>
  <c r="A28" i="131"/>
  <c r="A27" i="131"/>
  <c r="A26" i="131"/>
  <c r="A25" i="131"/>
  <c r="A24" i="131"/>
  <c r="A23" i="131"/>
  <c r="B32" i="131" s="1"/>
  <c r="B13" i="131" s="1"/>
  <c r="A38" i="130"/>
  <c r="B39" i="130" s="1"/>
  <c r="A37" i="130"/>
  <c r="A36" i="130"/>
  <c r="A35" i="130"/>
  <c r="A31" i="130"/>
  <c r="A30" i="130"/>
  <c r="A29" i="130"/>
  <c r="A28" i="130"/>
  <c r="A27" i="130"/>
  <c r="A26" i="130"/>
  <c r="A25" i="130"/>
  <c r="A24" i="130"/>
  <c r="A23" i="130"/>
  <c r="B32" i="130" s="1"/>
  <c r="B13" i="130" s="1"/>
  <c r="B15" i="130"/>
  <c r="A38" i="124"/>
  <c r="B39" i="124" s="1"/>
  <c r="B15" i="124" s="1"/>
  <c r="A37" i="124"/>
  <c r="A36" i="124"/>
  <c r="A35" i="124"/>
  <c r="A31" i="124"/>
  <c r="A30" i="124"/>
  <c r="A29" i="124"/>
  <c r="A28" i="124"/>
  <c r="A27" i="124"/>
  <c r="A26" i="124"/>
  <c r="A25" i="124"/>
  <c r="A24" i="124"/>
  <c r="A23" i="124"/>
  <c r="B32" i="124" s="1"/>
  <c r="B13" i="124" s="1"/>
  <c r="B3" i="128" l="1"/>
  <c r="A23" i="128"/>
  <c r="A24" i="128"/>
  <c r="A25" i="128"/>
  <c r="A26" i="128"/>
  <c r="A27" i="128"/>
  <c r="A28" i="128"/>
  <c r="A29" i="128"/>
  <c r="A30" i="128"/>
  <c r="A31" i="128"/>
  <c r="B32" i="128"/>
  <c r="B13" i="128" s="1"/>
  <c r="A35" i="128"/>
  <c r="A36" i="128"/>
  <c r="A37" i="128"/>
  <c r="A38" i="128"/>
  <c r="B39" i="128"/>
  <c r="B15" i="128" s="1"/>
  <c r="A38" i="121" l="1"/>
  <c r="A37" i="121"/>
  <c r="B39" i="121" s="1"/>
  <c r="B15" i="121" s="1"/>
  <c r="A36" i="121"/>
  <c r="A35" i="121"/>
  <c r="A31" i="121"/>
  <c r="A30" i="121"/>
  <c r="A29" i="121"/>
  <c r="A28" i="121"/>
  <c r="A27" i="121"/>
  <c r="A26" i="121"/>
  <c r="A25" i="121"/>
  <c r="A24" i="121"/>
  <c r="B32" i="121" s="1"/>
  <c r="B13" i="121" s="1"/>
  <c r="A23" i="121"/>
  <c r="B3" i="121"/>
  <c r="A38" i="114"/>
  <c r="A37" i="114"/>
  <c r="A36" i="114"/>
  <c r="B39" i="114" s="1"/>
  <c r="B15" i="114" s="1"/>
  <c r="A35" i="114"/>
  <c r="A31" i="114"/>
  <c r="A30" i="114"/>
  <c r="A29" i="114"/>
  <c r="A28" i="114"/>
  <c r="A27" i="114"/>
  <c r="A26" i="114"/>
  <c r="A25" i="114"/>
  <c r="A24" i="114"/>
  <c r="B32" i="114" s="1"/>
  <c r="B13" i="114" s="1"/>
  <c r="A23" i="114"/>
  <c r="B3" i="114"/>
  <c r="A38" i="110"/>
  <c r="A37" i="110"/>
  <c r="B39" i="110" s="1"/>
  <c r="A36" i="110"/>
  <c r="A35" i="110"/>
  <c r="A31" i="110"/>
  <c r="A30" i="110"/>
  <c r="A29" i="110"/>
  <c r="A28" i="110"/>
  <c r="A27" i="110"/>
  <c r="A26" i="110"/>
  <c r="A25" i="110"/>
  <c r="A24" i="110"/>
  <c r="A23" i="110"/>
  <c r="B32" i="110" s="1"/>
  <c r="A38" i="108" l="1"/>
  <c r="A37" i="108"/>
  <c r="A36" i="108"/>
  <c r="B39" i="108" s="1"/>
  <c r="B15" i="108" s="1"/>
  <c r="A35" i="108"/>
  <c r="A31" i="108"/>
  <c r="A30" i="108"/>
  <c r="A29" i="108"/>
  <c r="A28" i="108"/>
  <c r="A27" i="108"/>
  <c r="A26" i="108"/>
  <c r="A25" i="108"/>
  <c r="A24" i="108"/>
  <c r="A23" i="108"/>
  <c r="B3" i="108"/>
  <c r="B32" i="108" l="1"/>
  <c r="B13" i="108" s="1"/>
  <c r="B3" i="105"/>
  <c r="A38" i="105"/>
  <c r="A37" i="105"/>
  <c r="A36" i="105"/>
  <c r="B39" i="105" s="1"/>
  <c r="B15" i="105" s="1"/>
  <c r="A35" i="105"/>
  <c r="A31" i="105"/>
  <c r="A30" i="105"/>
  <c r="A29" i="105"/>
  <c r="A28" i="105"/>
  <c r="A27" i="105"/>
  <c r="A26" i="105"/>
  <c r="A25" i="105"/>
  <c r="A24" i="105"/>
  <c r="A23" i="105"/>
  <c r="B32" i="105" s="1"/>
  <c r="B13" i="105" s="1"/>
  <c r="A38" i="101"/>
  <c r="A37" i="101"/>
  <c r="B39" i="101" s="1"/>
  <c r="B15" i="101" s="1"/>
  <c r="A36" i="101"/>
  <c r="A35" i="101"/>
  <c r="A31" i="101"/>
  <c r="A30" i="101"/>
  <c r="A29" i="101"/>
  <c r="A28" i="101"/>
  <c r="A27" i="101"/>
  <c r="A26" i="101"/>
  <c r="A25" i="101"/>
  <c r="A24" i="101"/>
  <c r="A23" i="101"/>
  <c r="B32" i="101" s="1"/>
  <c r="B13" i="101" s="1"/>
  <c r="B3" i="101"/>
  <c r="A38" i="100" l="1"/>
  <c r="A37" i="100"/>
  <c r="B39" i="100" s="1"/>
  <c r="A36" i="100"/>
  <c r="A35" i="100"/>
  <c r="A31" i="100"/>
  <c r="A30" i="100"/>
  <c r="A29" i="100"/>
  <c r="A28" i="100"/>
  <c r="A27" i="100"/>
  <c r="A26" i="100"/>
  <c r="A25" i="100"/>
  <c r="B32" i="100" s="1"/>
  <c r="B13" i="100" s="1"/>
  <c r="A24" i="100"/>
  <c r="A23" i="100"/>
  <c r="B15" i="100"/>
  <c r="B3" i="100"/>
  <c r="A38" i="99"/>
  <c r="A37" i="99"/>
  <c r="A36" i="99"/>
  <c r="B39" i="99" s="1"/>
  <c r="B15" i="99" s="1"/>
  <c r="A35" i="99"/>
  <c r="A31" i="99"/>
  <c r="A30" i="99"/>
  <c r="A29" i="99"/>
  <c r="A28" i="99"/>
  <c r="A27" i="99"/>
  <c r="A26" i="99"/>
  <c r="A25" i="99"/>
  <c r="B32" i="99" s="1"/>
  <c r="B13" i="99" s="1"/>
  <c r="A24" i="99"/>
  <c r="A23" i="99"/>
  <c r="B3" i="99"/>
  <c r="A35" i="8" l="1"/>
  <c r="A35" i="9"/>
  <c r="B39" i="9"/>
  <c r="B15" i="9"/>
  <c r="A35" i="10"/>
  <c r="B39" i="10"/>
  <c r="B15" i="10" s="1"/>
  <c r="A37" i="15"/>
  <c r="B39" i="15"/>
  <c r="B15" i="15" s="1"/>
  <c r="A36" i="17"/>
  <c r="B39" i="17"/>
  <c r="B15" i="17" s="1"/>
  <c r="A36" i="18"/>
  <c r="B39" i="18" s="1"/>
  <c r="B15" i="18" s="1"/>
  <c r="A36" i="19"/>
  <c r="B39" i="19" s="1"/>
  <c r="B15" i="19" s="1"/>
  <c r="A36" i="69"/>
  <c r="B39" i="69" s="1"/>
  <c r="B15" i="69" s="1"/>
  <c r="B39" i="70"/>
  <c r="B15" i="70" s="1"/>
  <c r="A37" i="23"/>
  <c r="B39" i="23"/>
  <c r="B15" i="23" s="1"/>
  <c r="A37" i="24"/>
  <c r="B39" i="24"/>
  <c r="B15" i="24" s="1"/>
  <c r="A37" i="25"/>
  <c r="B39" i="25" s="1"/>
  <c r="B15" i="25" s="1"/>
  <c r="A37" i="28"/>
  <c r="B39" i="28" s="1"/>
  <c r="B15" i="28" s="1"/>
  <c r="A37" i="77"/>
  <c r="B39" i="77" s="1"/>
  <c r="B15" i="77" s="1"/>
  <c r="A36" i="31"/>
  <c r="B39" i="31"/>
  <c r="B15" i="31"/>
  <c r="B39" i="94"/>
  <c r="B15" i="94" s="1"/>
  <c r="A36" i="92"/>
  <c r="B39" i="92"/>
  <c r="B15" i="92" s="1"/>
  <c r="A36" i="95"/>
  <c r="B39" i="95" s="1"/>
  <c r="B15" i="95" s="1"/>
  <c r="B39" i="91"/>
  <c r="B39" i="98"/>
  <c r="B15" i="98"/>
  <c r="A36" i="42"/>
  <c r="B39" i="42"/>
  <c r="B15" i="42" s="1"/>
  <c r="A36" i="44"/>
  <c r="B39" i="44"/>
  <c r="B15" i="44" s="1"/>
  <c r="A36" i="45"/>
  <c r="B39" i="45"/>
  <c r="B15" i="45" s="1"/>
  <c r="A36" i="50"/>
  <c r="B39" i="50"/>
  <c r="B15" i="50" s="1"/>
  <c r="A36" i="52"/>
  <c r="B39" i="52" s="1"/>
  <c r="B15" i="52" s="1"/>
  <c r="A36" i="57"/>
  <c r="B39" i="57"/>
  <c r="B15" i="57"/>
  <c r="A23" i="8"/>
  <c r="B32" i="8"/>
  <c r="B13" i="8" s="1"/>
  <c r="A23" i="9"/>
  <c r="A25" i="9"/>
  <c r="A28" i="9"/>
  <c r="B32" i="9" s="1"/>
  <c r="B13" i="9" s="1"/>
  <c r="A23" i="10"/>
  <c r="B32" i="10" s="1"/>
  <c r="B13" i="10" s="1"/>
  <c r="A23" i="15"/>
  <c r="B32" i="15"/>
  <c r="B13" i="15"/>
  <c r="A23" i="17"/>
  <c r="B32" i="17"/>
  <c r="B13" i="17" s="1"/>
  <c r="A23" i="18"/>
  <c r="B32" i="18"/>
  <c r="B13" i="18" s="1"/>
  <c r="A23" i="19"/>
  <c r="A26" i="19"/>
  <c r="B32" i="19" s="1"/>
  <c r="B13" i="19" s="1"/>
  <c r="A23" i="69"/>
  <c r="A26" i="69"/>
  <c r="B32" i="69" s="1"/>
  <c r="B13" i="69" s="1"/>
  <c r="A27" i="69"/>
  <c r="A28" i="69"/>
  <c r="B32" i="70"/>
  <c r="B13" i="70"/>
  <c r="A23" i="23"/>
  <c r="B32" i="23"/>
  <c r="B13" i="23" s="1"/>
  <c r="A23" i="24"/>
  <c r="A26" i="24"/>
  <c r="B32" i="24" s="1"/>
  <c r="B13" i="24" s="1"/>
  <c r="A23" i="25"/>
  <c r="A26" i="25"/>
  <c r="A27" i="25"/>
  <c r="A28" i="25"/>
  <c r="A25" i="28"/>
  <c r="B32" i="28"/>
  <c r="B13" i="28"/>
  <c r="A23" i="77"/>
  <c r="B32" i="77"/>
  <c r="B13" i="77" s="1"/>
  <c r="A23" i="31"/>
  <c r="B32" i="31"/>
  <c r="B13" i="31" s="1"/>
  <c r="B32" i="94"/>
  <c r="B13" i="94" s="1"/>
  <c r="A28" i="92"/>
  <c r="B32" i="92"/>
  <c r="B13" i="92" s="1"/>
  <c r="A28" i="95"/>
  <c r="B32" i="95"/>
  <c r="B13" i="95" s="1"/>
  <c r="B32" i="91"/>
  <c r="B13" i="91" s="1"/>
  <c r="A28" i="42"/>
  <c r="B32" i="42"/>
  <c r="B13" i="42" s="1"/>
  <c r="A28" i="44"/>
  <c r="A26" i="45"/>
  <c r="A28" i="45"/>
  <c r="A28" i="50"/>
  <c r="A27" i="52"/>
  <c r="B32" i="52"/>
  <c r="B13" i="52" s="1"/>
  <c r="A27" i="53"/>
  <c r="A28" i="53"/>
  <c r="B32" i="53" s="1"/>
  <c r="B13" i="53" s="1"/>
  <c r="A23" i="57"/>
  <c r="A28" i="57"/>
  <c r="B32" i="57" s="1"/>
  <c r="B13" i="57" s="1"/>
  <c r="B32" i="98"/>
  <c r="B13" i="98" s="1"/>
  <c r="B3" i="98"/>
  <c r="B3" i="9"/>
  <c r="B3" i="10"/>
  <c r="B3" i="15"/>
  <c r="B3" i="17"/>
  <c r="B3" i="18"/>
  <c r="B3" i="19"/>
  <c r="B3" i="69"/>
  <c r="B3" i="70"/>
  <c r="B3" i="23"/>
  <c r="B3" i="24"/>
  <c r="B3" i="25"/>
  <c r="B3" i="28"/>
  <c r="B3" i="77"/>
  <c r="B3" i="31"/>
  <c r="B3" i="94"/>
  <c r="B3" i="92"/>
  <c r="B3" i="95"/>
  <c r="B3" i="91"/>
  <c r="B3" i="42"/>
  <c r="B3" i="44"/>
  <c r="B3" i="45"/>
  <c r="B3" i="50"/>
  <c r="B3" i="52"/>
  <c r="B3" i="53"/>
  <c r="B3" i="57"/>
  <c r="B2" i="91"/>
  <c r="B2" i="92"/>
  <c r="A38" i="95"/>
  <c r="A37" i="95"/>
  <c r="A35" i="95"/>
  <c r="A31" i="95"/>
  <c r="A30" i="95"/>
  <c r="A29" i="95"/>
  <c r="A27" i="95"/>
  <c r="A26" i="95"/>
  <c r="A25" i="95"/>
  <c r="A24" i="95"/>
  <c r="A23" i="95"/>
  <c r="A38" i="92"/>
  <c r="A37" i="92"/>
  <c r="A35" i="92"/>
  <c r="A31" i="92"/>
  <c r="A30" i="92"/>
  <c r="A29" i="92"/>
  <c r="A27" i="92"/>
  <c r="A26" i="92"/>
  <c r="A25" i="92"/>
  <c r="A24" i="92"/>
  <c r="A23" i="92"/>
  <c r="A38" i="77"/>
  <c r="A36" i="77"/>
  <c r="A35" i="77"/>
  <c r="A31" i="77"/>
  <c r="A30" i="77"/>
  <c r="A29" i="77"/>
  <c r="A28" i="77"/>
  <c r="A27" i="77"/>
  <c r="A26" i="77"/>
  <c r="A25" i="77"/>
  <c r="A24" i="77"/>
  <c r="A38" i="69"/>
  <c r="A37" i="69"/>
  <c r="A35" i="69"/>
  <c r="A31" i="69"/>
  <c r="A30" i="69"/>
  <c r="A29" i="69"/>
  <c r="A25" i="69"/>
  <c r="A24" i="69"/>
  <c r="A36" i="8"/>
  <c r="A37" i="8"/>
  <c r="A38" i="8"/>
  <c r="A36" i="9"/>
  <c r="A37" i="9"/>
  <c r="A38" i="9"/>
  <c r="A36" i="10"/>
  <c r="A37" i="10"/>
  <c r="A38" i="10"/>
  <c r="A36" i="15"/>
  <c r="A38" i="15"/>
  <c r="A37" i="17"/>
  <c r="A38" i="17"/>
  <c r="A37" i="18"/>
  <c r="A38" i="18"/>
  <c r="A37" i="19"/>
  <c r="A38" i="19"/>
  <c r="A36" i="23"/>
  <c r="A38" i="23"/>
  <c r="A36" i="24"/>
  <c r="A38" i="24"/>
  <c r="A36" i="25"/>
  <c r="A38" i="25"/>
  <c r="A36" i="28"/>
  <c r="A38" i="28"/>
  <c r="A37" i="31"/>
  <c r="A38" i="31"/>
  <c r="A37" i="42"/>
  <c r="A38" i="42"/>
  <c r="A37" i="44"/>
  <c r="A38" i="44"/>
  <c r="A37" i="45"/>
  <c r="A38" i="45"/>
  <c r="A37" i="50"/>
  <c r="A38" i="50"/>
  <c r="A37" i="52"/>
  <c r="A38" i="52"/>
  <c r="A36" i="53"/>
  <c r="B39" i="53" s="1"/>
  <c r="B15" i="53" s="1"/>
  <c r="A37" i="53"/>
  <c r="A38" i="53"/>
  <c r="A37" i="57"/>
  <c r="A38" i="57"/>
  <c r="A35" i="15"/>
  <c r="A35" i="17"/>
  <c r="A35" i="18"/>
  <c r="A35" i="19"/>
  <c r="A35" i="23"/>
  <c r="A35" i="24"/>
  <c r="A35" i="25"/>
  <c r="A35" i="28"/>
  <c r="A35" i="31"/>
  <c r="A35" i="42"/>
  <c r="A35" i="44"/>
  <c r="A35" i="45"/>
  <c r="A35" i="50"/>
  <c r="A35" i="52"/>
  <c r="A35" i="53"/>
  <c r="A35" i="57"/>
  <c r="A31" i="8"/>
  <c r="A31" i="9"/>
  <c r="A31" i="10"/>
  <c r="A31" i="15"/>
  <c r="A31" i="17"/>
  <c r="A31" i="18"/>
  <c r="A31" i="19"/>
  <c r="A31" i="23"/>
  <c r="A31" i="24"/>
  <c r="A31" i="25"/>
  <c r="A31" i="28"/>
  <c r="A31" i="31"/>
  <c r="A31" i="42"/>
  <c r="A31" i="44"/>
  <c r="A31" i="45"/>
  <c r="A31" i="50"/>
  <c r="A31" i="52"/>
  <c r="A31" i="53"/>
  <c r="A31" i="57"/>
  <c r="A24" i="8"/>
  <c r="A26" i="8"/>
  <c r="A27" i="8"/>
  <c r="A28" i="8"/>
  <c r="A29" i="8"/>
  <c r="A30" i="8"/>
  <c r="A24" i="9"/>
  <c r="A26" i="9"/>
  <c r="A27" i="9"/>
  <c r="A29" i="9"/>
  <c r="A30" i="9"/>
  <c r="A24" i="10"/>
  <c r="A25" i="10"/>
  <c r="A26" i="10"/>
  <c r="A27" i="10"/>
  <c r="A28" i="10"/>
  <c r="A29" i="10"/>
  <c r="A30" i="10"/>
  <c r="A24" i="15"/>
  <c r="A25" i="15"/>
  <c r="A26" i="15"/>
  <c r="A27" i="15"/>
  <c r="A28" i="15"/>
  <c r="A29" i="15"/>
  <c r="A30" i="15"/>
  <c r="A24" i="17"/>
  <c r="A25" i="17"/>
  <c r="A26" i="17"/>
  <c r="A27" i="17"/>
  <c r="A28" i="17"/>
  <c r="A29" i="17"/>
  <c r="A30" i="17"/>
  <c r="A24" i="18"/>
  <c r="A25" i="18"/>
  <c r="A26" i="18"/>
  <c r="A27" i="18"/>
  <c r="A28" i="18"/>
  <c r="A29" i="18"/>
  <c r="A30" i="18"/>
  <c r="A24" i="19"/>
  <c r="A25" i="19"/>
  <c r="A27" i="19"/>
  <c r="A28" i="19"/>
  <c r="A29" i="19"/>
  <c r="A30" i="19"/>
  <c r="A24" i="23"/>
  <c r="A25" i="23"/>
  <c r="A26" i="23"/>
  <c r="A27" i="23"/>
  <c r="A28" i="23"/>
  <c r="A29" i="23"/>
  <c r="A30" i="23"/>
  <c r="A24" i="24"/>
  <c r="A25" i="24"/>
  <c r="A27" i="24"/>
  <c r="A28" i="24"/>
  <c r="A29" i="24"/>
  <c r="A30" i="24"/>
  <c r="A24" i="25"/>
  <c r="A25" i="25"/>
  <c r="A29" i="25"/>
  <c r="A30" i="25"/>
  <c r="A24" i="28"/>
  <c r="A26" i="28"/>
  <c r="A27" i="28"/>
  <c r="A28" i="28"/>
  <c r="A29" i="28"/>
  <c r="A30" i="28"/>
  <c r="A24" i="31"/>
  <c r="A25" i="31"/>
  <c r="A26" i="31"/>
  <c r="A27" i="31"/>
  <c r="A28" i="31"/>
  <c r="A29" i="31"/>
  <c r="A30" i="31"/>
  <c r="A24" i="42"/>
  <c r="A25" i="42"/>
  <c r="A26" i="42"/>
  <c r="A27" i="42"/>
  <c r="A29" i="42"/>
  <c r="A30" i="42"/>
  <c r="A24" i="44"/>
  <c r="A25" i="44"/>
  <c r="A26" i="44"/>
  <c r="A27" i="44"/>
  <c r="A29" i="44"/>
  <c r="A30" i="44"/>
  <c r="A24" i="45"/>
  <c r="A25" i="45"/>
  <c r="A27" i="45"/>
  <c r="A29" i="45"/>
  <c r="A30" i="45"/>
  <c r="A24" i="50"/>
  <c r="A25" i="50"/>
  <c r="A26" i="50"/>
  <c r="B32" i="50" s="1"/>
  <c r="B13" i="50" s="1"/>
  <c r="A27" i="50"/>
  <c r="A29" i="50"/>
  <c r="A30" i="50"/>
  <c r="A24" i="52"/>
  <c r="A25" i="52"/>
  <c r="A26" i="52"/>
  <c r="A28" i="52"/>
  <c r="A29" i="52"/>
  <c r="A30" i="52"/>
  <c r="A24" i="53"/>
  <c r="A25" i="53"/>
  <c r="A26" i="53"/>
  <c r="A29" i="53"/>
  <c r="A30" i="53"/>
  <c r="A24" i="57"/>
  <c r="A25" i="57"/>
  <c r="A26" i="57"/>
  <c r="A27" i="57"/>
  <c r="A29" i="57"/>
  <c r="A30" i="57"/>
  <c r="A23" i="28"/>
  <c r="A23" i="42"/>
  <c r="A23" i="44"/>
  <c r="B32" i="44" s="1"/>
  <c r="B13" i="44" s="1"/>
  <c r="A23" i="45"/>
  <c r="A23" i="50"/>
  <c r="A23" i="52"/>
  <c r="A23" i="53"/>
  <c r="B39" i="8" l="1"/>
  <c r="B15" i="8" s="1"/>
  <c r="B32" i="45"/>
  <c r="B13" i="45" s="1"/>
  <c r="B32" i="25"/>
  <c r="B13"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3" authorId="0" shapeId="0" xr:uid="{66271D87-B87E-45B4-9D49-6FBFDAA674D1}">
      <text>
        <r>
          <rPr>
            <b/>
            <sz val="9"/>
            <color indexed="81"/>
            <rFont val="Segoe UI"/>
            <family val="2"/>
          </rPr>
          <t>Author:</t>
        </r>
        <r>
          <rPr>
            <sz val="9"/>
            <color indexed="81"/>
            <rFont val="Segoe UI"/>
            <family val="2"/>
          </rPr>
          <t xml:space="preserve">
Expired (only if the policy or measure has an effect, or is expected to continue to have an effect on greenhouse gas emissions)Expired (only if the policy or measure has an effect, or is expected to continue to have an effect on greenhouse gas emissions)</t>
        </r>
      </text>
    </comment>
  </commentList>
</comments>
</file>

<file path=xl/sharedStrings.xml><?xml version="1.0" encoding="utf-8"?>
<sst xmlns="http://schemas.openxmlformats.org/spreadsheetml/2006/main" count="5237" uniqueCount="5237">
  <si>
    <t>Section of NECP template</t>
  </si>
  <si>
    <t>Type of programme or measure</t>
  </si>
  <si>
    <t>Status of implementation of the programme or action</t>
  </si>
  <si>
    <t>Related dimension(s) of the EU Energy Union</t>
  </si>
  <si>
    <t>3.1.1.i</t>
  </si>
  <si>
    <t>Direct support (Economic)</t>
  </si>
  <si>
    <t>Implemented (Adopted or Expired)</t>
  </si>
  <si>
    <t>3.1.1.ii</t>
  </si>
  <si>
    <t>Education (Education)</t>
  </si>
  <si>
    <t>Ongoing (implements)</t>
  </si>
  <si>
    <t>3.1.1.iii</t>
  </si>
  <si>
    <t>Taxation (Fiscal)</t>
  </si>
  <si>
    <t>Planned (Planned)</t>
  </si>
  <si>
    <t>3.1.2.i</t>
  </si>
  <si>
    <t>Notification (Information)</t>
  </si>
  <si>
    <t>Planning (Provisional)</t>
  </si>
  <si>
    <t>3.1.2.ii</t>
  </si>
  <si>
    <t>Planning (Planning)</t>
  </si>
  <si>
    <t>3.1.2.iii</t>
  </si>
  <si>
    <t>Legislation (Regulatory)</t>
  </si>
  <si>
    <t>3.1.2.iv</t>
  </si>
  <si>
    <t>Research and Development (Research)</t>
  </si>
  <si>
    <t>3.1.2.v</t>
  </si>
  <si>
    <t>Voluntary (Voluntary)</t>
  </si>
  <si>
    <t>3.1.2.vi</t>
  </si>
  <si>
    <t>Other (Other)</t>
  </si>
  <si>
    <t>3.1.3.i</t>
  </si>
  <si>
    <t>3.1.3.ii</t>
  </si>
  <si>
    <t>3.1.3.iii</t>
  </si>
  <si>
    <t>3.1.3.iv</t>
  </si>
  <si>
    <t>3.2.i</t>
  </si>
  <si>
    <t>3.2.ii</t>
  </si>
  <si>
    <t>3.2.iii</t>
  </si>
  <si>
    <t>3.2.iv</t>
  </si>
  <si>
    <t>3.2.v.</t>
  </si>
  <si>
    <t>3.2.vi</t>
  </si>
  <si>
    <t>3.2.vii</t>
  </si>
  <si>
    <t>3.3.i</t>
  </si>
  <si>
    <t>3.3.ii</t>
  </si>
  <si>
    <t>3.3.iii</t>
  </si>
  <si>
    <t>3.4.1.i</t>
  </si>
  <si>
    <t>3.4.1.ii</t>
  </si>
  <si>
    <t>3.4.1.iii</t>
  </si>
  <si>
    <t>3.4.2.i</t>
  </si>
  <si>
    <t>3.4.2.ii</t>
  </si>
  <si>
    <t>3.4.2.iii</t>
  </si>
  <si>
    <t>3.4.3.i</t>
  </si>
  <si>
    <t>3.4.3.ii</t>
  </si>
  <si>
    <t>3.4.3.iii</t>
  </si>
  <si>
    <t>3.4.3.iv</t>
  </si>
  <si>
    <t>3.4.3.(v)</t>
  </si>
  <si>
    <t>3.4.4.i</t>
  </si>
  <si>
    <t>3.5.i</t>
  </si>
  <si>
    <t>3.5.ii</t>
  </si>
  <si>
    <t>3.5.iii</t>
  </si>
  <si>
    <t>Scenario in which the programme or measure is considered</t>
  </si>
  <si>
    <t>WEM</t>
  </si>
  <si>
    <t>With existing measures – Scenario with existing measures</t>
  </si>
  <si>
    <t>Projections of anthropogenic greenhouse gas emissions by sources and removals by sinks taking into account the impact of policies and measures adopted and implemented in relation to greenhouse gas emission reductions or energy system developments.</t>
  </si>
  <si>
    <t>WAM</t>
  </si>
  <si>
    <t>With additional measures – scenario with additional measures</t>
  </si>
  <si>
    <t>Projections of anthropogenic greenhouse gas emissions by sources and removals by sinks or the evolution of the energy system, taking into account, in relation to greenhouse gas emission reductions, the impact of adopted and implemented policies and measures designed to mitigate climate change or achieve energy targets.</t>
  </si>
  <si>
    <t>NIP</t>
  </si>
  <si>
    <t>Not included in projections- is not reflected in forecasts</t>
  </si>
  <si>
    <t>Projections of anthropogenic emissions by sources and removals by sinks of greenhouse gases will not be affected by policies and/or measures</t>
  </si>
  <si>
    <t>PAM ID
(NECP Progress Report 2023)</t>
  </si>
  <si>
    <t>Code of the measure (update 2023)</t>
  </si>
  <si>
    <t>Action code (NEW 2019)</t>
  </si>
  <si>
    <t>Measure name
(in Estonian)</t>
  </si>
  <si>
    <t>Measure name
(in English)</t>
  </si>
  <si>
    <t>Scenario (2023 GHG projections)</t>
  </si>
  <si>
    <t>Source ref</t>
  </si>
  <si>
    <t>Start of implementation of the action</t>
  </si>
  <si>
    <t>End of action</t>
  </si>
  <si>
    <t>Implementing Agency/Implementing Body</t>
  </si>
  <si>
    <t> </t>
  </si>
  <si>
    <t> </t>
  </si>
  <si>
    <t>ENERGY</t>
  </si>
  <si>
    <t>EN1</t>
  </si>
  <si>
    <t>EN1</t>
  </si>
  <si>
    <t>Support for renewable energy and support for efficient combined heat and power</t>
  </si>
  <si>
    <t>Support for renewable and efficient CHP based on electricity production</t>
  </si>
  <si>
    <t>WEM</t>
  </si>
  <si>
    <t>The 2030 Energy Development Plan</t>
  </si>
  <si>
    <t>EN2</t>
  </si>
  <si>
    <t>EN2</t>
  </si>
  <si>
    <t>Support for investments in wind farms</t>
  </si>
  <si>
    <t>Investment support for wind parks</t>
  </si>
  <si>
    <t>WEM</t>
  </si>
  <si>
    <t>The 2030 Energy Development Plan</t>
  </si>
  <si>
    <t>EN3a</t>
  </si>
  <si>
    <t>EN3</t>
  </si>
  <si>
    <t>Building local heating solutions instead of district heating solutions</t>
  </si>
  <si>
    <t>Construction of local heating solutions instead of district heating solution</t>
  </si>
  <si>
    <t>WEM</t>
  </si>
  <si>
    <t>The 2030 Energy Development Plan</t>
  </si>
  <si>
    <t>EN3b</t>
  </si>
  <si>
    <t>EN3</t>
  </si>
  <si>
    <t>Refurbishment of depreciated and inefficient heat pipelines</t>
  </si>
  <si>
    <t>Renovation of depreciated and inefficient heat pipelines</t>
  </si>
  <si>
    <t>WEM</t>
  </si>
  <si>
    <t>The 2030 Energy Development Plan</t>
  </si>
  <si>
    <t>EN3c</t>
  </si>
  <si>
    <t>EN3</t>
  </si>
  <si>
    <t>Renovation of district heating boilers and fuel exchange</t>
  </si>
  <si>
    <t>Renovation of district heating boilers and fuel change</t>
  </si>
  <si>
    <t>WEM</t>
  </si>
  <si>
    <t>The 2030 Energy Development Plan</t>
  </si>
  <si>
    <t>EN4a</t>
  </si>
  <si>
    <t>EN4</t>
  </si>
  <si>
    <t>Additional construction of local heating solutions instead of district heating solutions</t>
  </si>
  <si>
    <t>Additional construction of local heating solutions instead of district heating solution</t>
  </si>
  <si>
    <t>WAM</t>
  </si>
  <si>
    <t>Analysis of options to increase Estonia’s climate ambition</t>
  </si>
  <si>
    <t>EN4b</t>
  </si>
  <si>
    <t>EN4</t>
  </si>
  <si>
    <t>Further renovation of depreciated and inefficient heat pipelines</t>
  </si>
  <si>
    <t>Additional renovation of depreciated and inefficient heat pipelines</t>
  </si>
  <si>
    <t>WAM</t>
  </si>
  <si>
    <t>Analysis of options to increase Estonia’s climate ambition</t>
  </si>
  <si>
    <t>EN4c</t>
  </si>
  <si>
    <t>EN4</t>
  </si>
  <si>
    <t>Further renovation of district heating boilers and fuel exchange</t>
  </si>
  <si>
    <t>Additional renovation of district heating boilers and fuel change</t>
  </si>
  <si>
    <t>WAM</t>
  </si>
  <si>
    <t>Analysis of options to increase Estonia’s climate ambition</t>
  </si>
  <si>
    <t>EN5</t>
  </si>
  <si>
    <t>EN5</t>
  </si>
  <si>
    <t>Renewable energy support through a low bid auction (technology neutral)</t>
  </si>
  <si>
    <t>Renewable energy support through underbidding auctions (technology neutral)</t>
  </si>
  <si>
    <t>WEM</t>
  </si>
  <si>
    <t>The 2030 Energy Development Plan</t>
  </si>
  <si>
    <t>EN6</t>
  </si>
  <si>
    <t>EN6</t>
  </si>
  <si>
    <t>Support for renewable energy through a low bid auction (technology-specific)</t>
  </si>
  <si>
    <t>Renewable energy support through underbidding auctions (technology neutral)</t>
  </si>
  <si>
    <t>WEM</t>
  </si>
  <si>
    <t>The 2030 Energy Development Plan</t>
  </si>
  <si>
    <t>EN14</t>
  </si>
  <si>
    <t> </t>
  </si>
  <si>
    <t>Deployment of renewable energy at PPA maritime surveillance radar stations in small islands</t>
  </si>
  <si>
    <t xml:space="preserve">Integration of renewable energy in maritime surveillance radar stations on small islands
</t>
  </si>
  <si>
    <t>WEM</t>
  </si>
  <si>
    <t>EN15</t>
  </si>
  <si>
    <t> </t>
  </si>
  <si>
    <t>Increasing the share of solar energy in electricity generation</t>
  </si>
  <si>
    <t>Increasing the share of solar energy in electricity generation</t>
  </si>
  <si>
    <t>WEM</t>
  </si>
  <si>
    <t>The 2030 Energy Development Plan</t>
  </si>
  <si>
    <t>EN16</t>
  </si>
  <si>
    <t> </t>
  </si>
  <si>
    <t>Support for improving the energy efficiency of fishing vessels and mitigating climate change</t>
  </si>
  <si>
    <t>Support for making the processing of fishery and aquaculture products more energy and resource efficient</t>
  </si>
  <si>
    <t>WEM</t>
  </si>
  <si>
    <t>European Maritime and Fisheries Fund 2014-2020</t>
  </si>
  <si>
    <t>EN17</t>
  </si>
  <si>
    <t> </t>
  </si>
  <si>
    <t>Support for energy and resource audits of fishery and aquaculture products processing companies</t>
  </si>
  <si>
    <t>Support for energy and resource audits of fishery and aquaculture products establishments</t>
  </si>
  <si>
    <t>NIP</t>
  </si>
  <si>
    <t>European Maritime and Fisheries Fund 2014-2020</t>
  </si>
  <si>
    <t>EN18</t>
  </si>
  <si>
    <t> </t>
  </si>
  <si>
    <t>Support for the deployment of renewable energy in small residential buildings and the modernisation of heating systems</t>
  </si>
  <si>
    <t>Oil boiler replacement programmes</t>
  </si>
  <si>
    <t>WEM</t>
  </si>
  <si>
    <t>The 2030 Energy Development Plan</t>
  </si>
  <si>
    <t>EN19</t>
  </si>
  <si>
    <t> </t>
  </si>
  <si>
    <t>Support for energy and resource audits in industrial companies</t>
  </si>
  <si>
    <t>Support for energy- and resource audits in industries</t>
  </si>
  <si>
    <t>WEM</t>
  </si>
  <si>
    <t>Energy Savings Directive/Energy Economy Organisation Act</t>
  </si>
  <si>
    <t>EN20</t>
  </si>
  <si>
    <t> </t>
  </si>
  <si>
    <t>Energy and resource efficiency in enterprises</t>
  </si>
  <si>
    <t>Energy and resource efficiency in industries</t>
  </si>
  <si>
    <t>WEM</t>
  </si>
  <si>
    <t>Energy Savings Directive/Energy Economy Organisation Act</t>
  </si>
  <si>
    <t>EN21</t>
  </si>
  <si>
    <t> </t>
  </si>
  <si>
    <t>Encouraging the uptake of biomethane</t>
  </si>
  <si>
    <t>Encouraging the introduction of biomethane</t>
  </si>
  <si>
    <t>NIP</t>
  </si>
  <si>
    <r>
      <t>Estonia’s</t>
    </r>
    <r>
      <rPr>
        <sz val="11"/>
        <color rgb="FF4D5156"/>
        <rFont val="Arial"/>
        <family val="2"/>
        <charset val="1"/>
      </rPr>
      <t xml:space="preserve"> recovery and resilience plan</t>
    </r>
  </si>
  <si>
    <t>EN22</t>
  </si>
  <si>
    <t> </t>
  </si>
  <si>
    <t>Promoting the uptake of comprehensive hydrogen technologies</t>
  </si>
  <si>
    <t>Promoting the deployment of complete hydrogen technologies</t>
  </si>
  <si>
    <t>NIP</t>
  </si>
  <si>
    <r>
      <t>Estonia’s</t>
    </r>
    <r>
      <rPr>
        <sz val="11"/>
        <color rgb="FF4D5156"/>
        <rFont val="Arial"/>
        <family val="2"/>
        <charset val="1"/>
      </rPr>
      <t xml:space="preserve"> recovery and resilience plan</t>
    </r>
  </si>
  <si>
    <t>EN23</t>
  </si>
  <si>
    <t> </t>
  </si>
  <si>
    <t>Electricity grid reinforcement programme to increase renewable energy generation capacity and adapt to climate change</t>
  </si>
  <si>
    <t>Electricity grid Reinforcement program to increase renewable energy production capacity and adaptation to climate change</t>
  </si>
  <si>
    <t>NIP</t>
  </si>
  <si>
    <r>
      <t>Estonia’s</t>
    </r>
    <r>
      <rPr>
        <sz val="11"/>
        <color rgb="FF4D5156"/>
        <rFont val="Arial"/>
        <family val="2"/>
        <charset val="1"/>
      </rPr>
      <t xml:space="preserve"> recovery and resilience plan</t>
    </r>
  </si>
  <si>
    <t>EN24</t>
  </si>
  <si>
    <t> </t>
  </si>
  <si>
    <t>Pilot programme for energy storage</t>
  </si>
  <si>
    <t>Energy storage pilot programme</t>
  </si>
  <si>
    <t>NIP</t>
  </si>
  <si>
    <r>
      <t>Estonia’s</t>
    </r>
    <r>
      <rPr>
        <sz val="11"/>
        <color rgb="FF4D5156"/>
        <rFont val="Arial"/>
        <family val="2"/>
        <charset val="1"/>
      </rPr>
      <t xml:space="preserve"> recovery and resilience plan</t>
    </r>
  </si>
  <si>
    <t>EN12</t>
  </si>
  <si>
    <t>EN12</t>
  </si>
  <si>
    <t>Acquisition of air surveillance radars for the development of wind farms</t>
  </si>
  <si>
    <t>The acquisition of air surveillance radars for the development of wind farms</t>
  </si>
  <si>
    <t>NIP</t>
  </si>
  <si>
    <t>Committee on Climate and Energy</t>
  </si>
  <si>
    <t>PM18</t>
  </si>
  <si>
    <t>PM18</t>
  </si>
  <si>
    <t xml:space="preserve">Investments for energy savings and renewable energy in greenhouses and vegetable warehouses
</t>
  </si>
  <si>
    <t xml:space="preserve">Investments into energy saving of greenhouses and vegetable warehouses and dissemination of renewable energy
</t>
  </si>
  <si>
    <t>WAM</t>
  </si>
  <si>
    <t>Analysis of options to increase Estonia’s climate ambition</t>
  </si>
  <si>
    <t>EN3</t>
  </si>
  <si>
    <t>EN3</t>
  </si>
  <si>
    <t>Developing heat management</t>
  </si>
  <si>
    <t>Development of the heat economy</t>
  </si>
  <si>
    <t>WEM</t>
  </si>
  <si>
    <t>The 2030 Energy Development Plan</t>
  </si>
  <si>
    <t>EN4</t>
  </si>
  <si>
    <t>EN4</t>
  </si>
  <si>
    <t>Further development of heat management</t>
  </si>
  <si>
    <t>Additional development of the heat economy</t>
  </si>
  <si>
    <t>WAM</t>
  </si>
  <si>
    <t>Analysis of options to increase Estonia’s climate ambition</t>
  </si>
  <si>
    <t>EN7</t>
  </si>
  <si>
    <t>R &amp; D programme of the Energy Economy Development Plan</t>
  </si>
  <si>
    <t xml:space="preserve">Research and development programme for the National Development Plan of the Energy Sector
</t>
  </si>
  <si>
    <t>NIP</t>
  </si>
  <si>
    <t>The 2030 Energy Development Plan</t>
  </si>
  <si>
    <t>EN25</t>
  </si>
  <si>
    <t> </t>
  </si>
  <si>
    <t>Energy tax measures</t>
  </si>
  <si>
    <t> Energy tax measures</t>
  </si>
  <si>
    <t>NIP</t>
  </si>
  <si>
    <t> </t>
  </si>
  <si>
    <t>EN10</t>
  </si>
  <si>
    <t>EN10</t>
  </si>
  <si>
    <t>Obligation to remotely read electricity</t>
  </si>
  <si>
    <t> Obligation to rows electricity remotely</t>
  </si>
  <si>
    <t>NIP</t>
  </si>
  <si>
    <t>The 2030 Energy Development Plan</t>
  </si>
  <si>
    <t>EN8</t>
  </si>
  <si>
    <t>EN8</t>
  </si>
  <si>
    <t>Improving the quality of network services</t>
  </si>
  <si>
    <t>Increasing the quality of network services_x000D_</t>
  </si>
  <si>
    <t>NIP</t>
  </si>
  <si>
    <t>The 2030 Energy Development Plan</t>
  </si>
  <si>
    <t>EN9</t>
  </si>
  <si>
    <t>EN9</t>
  </si>
  <si>
    <t>Increasing the share of weather-proof nets</t>
  </si>
  <si>
    <t>Increasing the share of the weatherproof grid_x000D_</t>
  </si>
  <si>
    <t>NIP</t>
  </si>
  <si>
    <t>The 2030 Energy Development Plan</t>
  </si>
  <si>
    <t>EN11</t>
  </si>
  <si>
    <t>EN11</t>
  </si>
  <si>
    <t>Synchronisation of the Baltic States’ electricity system with the Continental European synchronous area</t>
  </si>
  <si>
    <t>Synchronisation of the Baltic electricity system with the synchronous areas of Continental Europe</t>
  </si>
  <si>
    <t>NIP</t>
  </si>
  <si>
    <t>The 2030 Energy Development Plan</t>
  </si>
  <si>
    <t>EN13</t>
  </si>
  <si>
    <t>EN13</t>
  </si>
  <si>
    <t xml:space="preserve">Pre-development of offshore wind farms (associations, planning), joint project </t>
  </si>
  <si>
    <t>Pre-development of offshore wind farms (connection, planning), joint projects</t>
  </si>
  <si>
    <t>NIP</t>
  </si>
  <si>
    <t>The 2030 Energy Development Plan</t>
  </si>
  <si>
    <t>TRANSPORT</t>
  </si>
  <si>
    <t>TR1</t>
  </si>
  <si>
    <t>TR1</t>
  </si>
  <si>
    <t>Increasing the share of biofuels in transport</t>
  </si>
  <si>
    <t>Increasing the share of biofuels in transport</t>
  </si>
  <si>
    <t>WEM</t>
  </si>
  <si>
    <t> Transport and Mobility Development Plan 2021-2035</t>
  </si>
  <si>
    <t>TR2a</t>
  </si>
  <si>
    <t>TR2</t>
  </si>
  <si>
    <t>Promoting the use of electricity in passenger cars</t>
  </si>
  <si>
    <t>Promoting the use of electricity in passenger cars</t>
  </si>
  <si>
    <t>WEM</t>
  </si>
  <si>
    <t> Transport and Mobility Development Plan 2021-2035</t>
  </si>
  <si>
    <t>TR2b</t>
  </si>
  <si>
    <t>TR2</t>
  </si>
  <si>
    <t>Encouraging the use of biomethane in heavy-duty vehicles</t>
  </si>
  <si>
    <t>Promoting the use of biomethane in heavy duty vehicles</t>
  </si>
  <si>
    <t>WEM</t>
  </si>
  <si>
    <t> Transport and Mobility Development Plan 2021-2035</t>
  </si>
  <si>
    <t>TR3</t>
  </si>
  <si>
    <t>TR3</t>
  </si>
  <si>
    <t>Promoting sustainable driving</t>
  </si>
  <si>
    <t>Promotion of economic driving</t>
  </si>
  <si>
    <t>WEM</t>
  </si>
  <si>
    <t> Transport and Mobility Development Plan 2021-2035</t>
  </si>
  <si>
    <t>TR4a</t>
  </si>
  <si>
    <t>TR4</t>
  </si>
  <si>
    <t>Reducing forced travel by passenger car</t>
  </si>
  <si>
    <t>Reduction of forced movement by passenger car</t>
  </si>
  <si>
    <t>WEM</t>
  </si>
  <si>
    <t> Transport and Mobility Development Plan 2021-2035</t>
  </si>
  <si>
    <t>TR4b</t>
  </si>
  <si>
    <t>TR4</t>
  </si>
  <si>
    <t>Urban street restructuring</t>
  </si>
  <si>
    <t>Reconstruction of city streets</t>
  </si>
  <si>
    <t>WEM</t>
  </si>
  <si>
    <t> Transport and Mobility Development Plan 2021-2035</t>
  </si>
  <si>
    <t>TR5</t>
  </si>
  <si>
    <t>TR5</t>
  </si>
  <si>
    <t>Convenient and modern public transport</t>
  </si>
  <si>
    <t>Development of convenient and modern public transport</t>
  </si>
  <si>
    <t>WEM</t>
  </si>
  <si>
    <t> Transport and Mobility Development Plan 2021-2035</t>
  </si>
  <si>
    <t>TR6</t>
  </si>
  <si>
    <t>TR6</t>
  </si>
  <si>
    <t>Time-based road user charge for heavy-duty vehicles</t>
  </si>
  <si>
    <t>Road usage fees for heavy duty vehicles based on time</t>
  </si>
  <si>
    <t>WEM</t>
  </si>
  <si>
    <t>Transport Agency</t>
  </si>
  <si>
    <t>TR7</t>
  </si>
  <si>
    <t>TR7</t>
  </si>
  <si>
    <t>Aid for the purchase of electric cars</t>
  </si>
  <si>
    <t>Electric car purchase support</t>
  </si>
  <si>
    <t>WEM</t>
  </si>
  <si>
    <t>Conditions and procedure for granting support for the purchase of zero-emission vehicles</t>
  </si>
  <si>
    <t>TR8</t>
  </si>
  <si>
    <t>TR8</t>
  </si>
  <si>
    <t>Further promotion of sustainable driving</t>
  </si>
  <si>
    <t>Additional promotion of economic driving</t>
  </si>
  <si>
    <t>WAM</t>
  </si>
  <si>
    <t>Find the most cost-effective measures to achieve the objectives of the Climate Policy and Shared Commitment Regulation in Estonia</t>
  </si>
  <si>
    <t>TR9</t>
  </si>
  <si>
    <t>TR9</t>
  </si>
  <si>
    <t xml:space="preserve">Additional spatial and land-use measures to increase transport energy savings and improve the efficiency of the transport system in cities </t>
  </si>
  <si>
    <t>Additional spatial and land-use measures for urban transport energy savings to increase and improve the efficiency of the transport system</t>
  </si>
  <si>
    <t>WAM</t>
  </si>
  <si>
    <t>Find the most cost-effective measures to achieve the objectives of the Climate Policy and Shared Commitment Regulation in Estonia</t>
  </si>
  <si>
    <t>TR11</t>
  </si>
  <si>
    <t>TR11</t>
  </si>
  <si>
    <t xml:space="preserve">Introduction of a distance-based road user charge for heavy-duty vehicles </t>
  </si>
  <si>
    <t>Road usage fees for heavy duty vehicles based on Mileage</t>
  </si>
  <si>
    <t>WAM</t>
  </si>
  <si>
    <t>Find the most cost-effective measures to achieve the objectives of the Climate Policy and Shared Commitment Regulation in Estonia</t>
  </si>
  <si>
    <t>TR12</t>
  </si>
  <si>
    <t>TR12</t>
  </si>
  <si>
    <t xml:space="preserve">Tyre pressure and energy label of vehicles </t>
  </si>
  <si>
    <t>Vehicle tyre pressure and tyre energy class</t>
  </si>
  <si>
    <t>WAM</t>
  </si>
  <si>
    <t>Find the most cost-effective measures to achieve the objectives of the Climate Policy and Shared Commitment Regulation in Estonia</t>
  </si>
  <si>
    <t>TR13</t>
  </si>
  <si>
    <t>TR13</t>
  </si>
  <si>
    <t>Development of railway infrastructure (including the construction of Rail Baltic)</t>
  </si>
  <si>
    <t>Developing the Railroad infrastructure (includes the building of Rail Baltic)</t>
  </si>
  <si>
    <t>WEM</t>
  </si>
  <si>
    <t> Transport and Mobility Development Plan 2021-2035</t>
  </si>
  <si>
    <t>TR14</t>
  </si>
  <si>
    <t>TR14</t>
  </si>
  <si>
    <t>Rail electrification</t>
  </si>
  <si>
    <t>The Railroad Electrification</t>
  </si>
  <si>
    <t>WEM</t>
  </si>
  <si>
    <t> Transport and Mobility Development Plan 2021-2035</t>
  </si>
  <si>
    <t>TR15</t>
  </si>
  <si>
    <t> </t>
  </si>
  <si>
    <t>Making the domestic ferry climate neutral</t>
  </si>
  <si>
    <t>Making a domestic ferry climate neutral</t>
  </si>
  <si>
    <t>WEM</t>
  </si>
  <si>
    <t> Transport and Mobility Development Plan 2021-2035</t>
  </si>
  <si>
    <t>TR16a</t>
  </si>
  <si>
    <t>TR16</t>
  </si>
  <si>
    <t>Encouraging the use of biomethane in buses</t>
  </si>
  <si>
    <t>Promoting the use of biomethane in Busses</t>
  </si>
  <si>
    <t>WEM</t>
  </si>
  <si>
    <t> Transport and Mobility Development Plan 2021-2035</t>
  </si>
  <si>
    <t>TR16b</t>
  </si>
  <si>
    <t>TR16</t>
  </si>
  <si>
    <t>Promoting the use of electricity in buses</t>
  </si>
  <si>
    <t>Promoting the use of electricity in Busses</t>
  </si>
  <si>
    <t>WEM</t>
  </si>
  <si>
    <t> Transport and Mobility Development Plan 2021-2035</t>
  </si>
  <si>
    <t>TR17</t>
  </si>
  <si>
    <t> </t>
  </si>
  <si>
    <t>Transposition of the KHS Directive and greening of the public vehicle fleet</t>
  </si>
  <si>
    <t>Promotion of clean and energy efficient road transport vehicles in public procurement</t>
  </si>
  <si>
    <t>WEM</t>
  </si>
  <si>
    <t>Directive on the promotion of clean and energy-efficient road transport vehicles</t>
  </si>
  <si>
    <t>TR18</t>
  </si>
  <si>
    <t> </t>
  </si>
  <si>
    <t>Acquisition of upgraded passenger trains</t>
  </si>
  <si>
    <t>Acquisition of additional passenger trains</t>
  </si>
  <si>
    <t>WEM</t>
  </si>
  <si>
    <t>Transport and Mobility Development Plan 2021-2035</t>
  </si>
  <si>
    <t>TR19</t>
  </si>
  <si>
    <t> </t>
  </si>
  <si>
    <t>Hydrogen pilot project</t>
  </si>
  <si>
    <t>Pilot project for hydrogen</t>
  </si>
  <si>
    <t>WEM</t>
  </si>
  <si>
    <t>Conditions and procedures for granting support for green hydrogen
deployment in the transport sector; and 
chemical feedstock</t>
  </si>
  <si>
    <t>TR20</t>
  </si>
  <si>
    <t> </t>
  </si>
  <si>
    <t xml:space="preserve">Tallinn new tramlines </t>
  </si>
  <si>
    <t>New Tram lines in Tallinn</t>
  </si>
  <si>
    <t>WEM</t>
  </si>
  <si>
    <r>
      <t>Estonia’s</t>
    </r>
    <r>
      <rPr>
        <sz val="11"/>
        <color rgb="FF4D5156"/>
        <rFont val="Arial"/>
        <family val="2"/>
        <charset val="1"/>
      </rPr>
      <t xml:space="preserve"> recovery and resilience plan</t>
    </r>
  </si>
  <si>
    <t>TR10</t>
  </si>
  <si>
    <t> </t>
  </si>
  <si>
    <t xml:space="preserve">Making an additional national ferry climate neutral </t>
  </si>
  <si>
    <t>Making an additional domestic ferry climate neutral</t>
  </si>
  <si>
    <t>WAM</t>
  </si>
  <si>
    <t>Ministry of Economic Affairs and Communications</t>
  </si>
  <si>
    <t>TR4</t>
  </si>
  <si>
    <t>TR4</t>
  </si>
  <si>
    <t>Spatial and land use measures to increase energy savings in transport in cities</t>
  </si>
  <si>
    <t> Spatial and land-use measures for urban transport energy savings to increase and improve the efficiency of the transport system</t>
  </si>
  <si>
    <t>WEM</t>
  </si>
  <si>
    <t> Transport and Mobility Development Plan 2021-2035</t>
  </si>
  <si>
    <t>BUILDINGS</t>
  </si>
  <si>
    <t>HF1a</t>
  </si>
  <si>
    <t>HF1</t>
  </si>
  <si>
    <t>Renovation of municipal buildings</t>
  </si>
  <si>
    <t>Energy efficiency in local government buildings</t>
  </si>
  <si>
    <t>WEM</t>
  </si>
  <si>
    <t>The 2030 Energy Development Plan</t>
  </si>
  <si>
    <t>HF1b</t>
  </si>
  <si>
    <t>HF1</t>
  </si>
  <si>
    <t>Renovation of central government buildings</t>
  </si>
  <si>
    <t>Energy efficiency in central government buildings</t>
  </si>
  <si>
    <t>WEM</t>
  </si>
  <si>
    <t>The 2030 Energy Development Plan</t>
  </si>
  <si>
    <t>HF1c</t>
  </si>
  <si>
    <t>HF1</t>
  </si>
  <si>
    <t>Refurbishment of the primary school network</t>
  </si>
  <si>
    <t>Arrangement of the basic school network</t>
  </si>
  <si>
    <t>WEM</t>
  </si>
  <si>
    <t>The 2030 Energy Development Plan</t>
  </si>
  <si>
    <t>HF1d</t>
  </si>
  <si>
    <t>HF1</t>
  </si>
  <si>
    <t>Gymnaium network clean-up</t>
  </si>
  <si>
    <t>Arrangement of the gymnasium network</t>
  </si>
  <si>
    <t>WEM</t>
  </si>
  <si>
    <t>The 2030 Energy Development Plan</t>
  </si>
  <si>
    <t>HF1e</t>
  </si>
  <si>
    <t>HF1</t>
  </si>
  <si>
    <t>Reorganisation of special care services</t>
  </si>
  <si>
    <t>Organisation of special care institutions</t>
  </si>
  <si>
    <t>WEM</t>
  </si>
  <si>
    <t>The 2030 Energy Development Plan</t>
  </si>
  <si>
    <t>HF1f</t>
  </si>
  <si>
    <t>HF1</t>
  </si>
  <si>
    <t>Institutional development programme for R &amp; D institutions and higher education institutions</t>
  </si>
  <si>
    <t>Institutional development programmes for R&amp;D institutions and higher education institutions</t>
  </si>
  <si>
    <t>WEM</t>
  </si>
  <si>
    <t>The 2030 Energy Development Plan</t>
  </si>
  <si>
    <t>HF1g</t>
  </si>
  <si>
    <t>HF1</t>
  </si>
  <si>
    <t>Modernisation of health centres</t>
  </si>
  <si>
    <t>Modernisation of health centres</t>
  </si>
  <si>
    <t>WEM</t>
  </si>
  <si>
    <t>The 2030 Energy Development Plan</t>
  </si>
  <si>
    <t>HF1h</t>
  </si>
  <si>
    <t>HF1</t>
  </si>
  <si>
    <t>Building a new childcare and early childhood education infrastructure</t>
  </si>
  <si>
    <t>New childcare and pre-primary education infrastructure</t>
  </si>
  <si>
    <t>WEM</t>
  </si>
  <si>
    <t>The 2030 Energy Development Plan</t>
  </si>
  <si>
    <t>HF2a</t>
  </si>
  <si>
    <t>HF2</t>
  </si>
  <si>
    <t>Aid for the reconstruction of apartment buildings</t>
  </si>
  <si>
    <t>Supporting the reconstruction of apartment buildings</t>
  </si>
  <si>
    <t>WEM</t>
  </si>
  <si>
    <t>The 2030 Energy Development Plan</t>
  </si>
  <si>
    <t>HF2b</t>
  </si>
  <si>
    <t>HF2</t>
  </si>
  <si>
    <t>Support for the renovation of private houses</t>
  </si>
  <si>
    <t>Supporting the reconstruction of small houses</t>
  </si>
  <si>
    <t>WEM</t>
  </si>
  <si>
    <t>The 2030 Energy Development Plan</t>
  </si>
  <si>
    <t>HF4</t>
  </si>
  <si>
    <t>HF4</t>
  </si>
  <si>
    <t xml:space="preserve">Investments in the renovation programme for street lighting </t>
  </si>
  <si>
    <t>Street lighting reconstruction programme investments</t>
  </si>
  <si>
    <t>WEM</t>
  </si>
  <si>
    <t>The 2030 Energy Development Plan</t>
  </si>
  <si>
    <t>HF5a</t>
  </si>
  <si>
    <t>HF5</t>
  </si>
  <si>
    <t>Additional renovation of LA buildings </t>
  </si>
  <si>
    <t>Additional reconstruction of municipal buildings</t>
  </si>
  <si>
    <t>WAM</t>
  </si>
  <si>
    <t>Long-term strategy for building renovation</t>
  </si>
  <si>
    <t>HF5b</t>
  </si>
  <si>
    <t>HF5</t>
  </si>
  <si>
    <t>Additional renovation of central government buildings</t>
  </si>
  <si>
    <t>Reconstruction of central government buildings</t>
  </si>
  <si>
    <t>WAM</t>
  </si>
  <si>
    <t>Long-term strategy for building renovation</t>
  </si>
  <si>
    <t>HF6a</t>
  </si>
  <si>
    <t>HF6</t>
  </si>
  <si>
    <t>Additional support for the renovation of private houses</t>
  </si>
  <si>
    <t>Additional reconstruction of private houses</t>
  </si>
  <si>
    <t>WAM</t>
  </si>
  <si>
    <t>Long-term strategy for building renovation</t>
  </si>
  <si>
    <t>HF6b</t>
  </si>
  <si>
    <t>HF6</t>
  </si>
  <si>
    <t>Additional support for the renovation of apartment buildings</t>
  </si>
  <si>
    <t>Additional reconstruction of apartment buildings</t>
  </si>
  <si>
    <t>WAM</t>
  </si>
  <si>
    <t>Long-term strategy for building renovation</t>
  </si>
  <si>
    <t>HF3</t>
  </si>
  <si>
    <t> </t>
  </si>
  <si>
    <t>Support for the renovation of private non-residential buildings</t>
  </si>
  <si>
    <t>Supporting the reconstruction of non-residential buildings in the private sector</t>
  </si>
  <si>
    <t>WAM</t>
  </si>
  <si>
    <t>Long-term strategy for building renovation</t>
  </si>
  <si>
    <t>HF7</t>
  </si>
  <si>
    <t> </t>
  </si>
  <si>
    <t>Housing Investment Fund</t>
  </si>
  <si>
    <t>Residential Investment Fund</t>
  </si>
  <si>
    <t>NIP</t>
  </si>
  <si>
    <r>
      <rPr>
        <sz val="11"/>
        <color rgb="FF000000"/>
        <rFont val="Calibri"/>
      </rPr>
      <t>Estonia’s</t>
    </r>
    <r>
      <rPr>
        <sz val="11"/>
        <color rgb="FF4D5156"/>
        <rFont val="Arial"/>
      </rPr>
      <t xml:space="preserve"> recovery and resilience plan</t>
    </r>
  </si>
  <si>
    <t>HF1</t>
  </si>
  <si>
    <t>HF1</t>
  </si>
  <si>
    <t xml:space="preserve">Renovation of public and commercial buildings
</t>
  </si>
  <si>
    <t>Reconstruction of public and commercial buildings</t>
  </si>
  <si>
    <t>WEM</t>
  </si>
  <si>
    <t>The 2030 Energy Development Plan</t>
  </si>
  <si>
    <t>AGRICULTURE, FARMING</t>
  </si>
  <si>
    <t>PM8</t>
  </si>
  <si>
    <t>PM8</t>
  </si>
  <si>
    <t xml:space="preserve">Investments to improve farm performance </t>
  </si>
  <si>
    <t>Investment into improved performance of agricultural holdings</t>
  </si>
  <si>
    <t>WEM</t>
  </si>
  <si>
    <t> Common Agricultural Policy Strategic Plan 2023-2027</t>
  </si>
  <si>
    <t>PM3</t>
  </si>
  <si>
    <t> </t>
  </si>
  <si>
    <t xml:space="preserve"> Tangible and intangible investments by farmers</t>
  </si>
  <si>
    <t>Material and intangible investments by farmers</t>
  </si>
  <si>
    <t>WEM</t>
  </si>
  <si>
    <t>Common Agricultural Policy Strategic Plan 2023-2027</t>
  </si>
  <si>
    <t>PM6</t>
  </si>
  <si>
    <t> </t>
  </si>
  <si>
    <t>Climate and Environment Plan: environmentally friendly management</t>
  </si>
  <si>
    <t>Environmentally friendly management</t>
  </si>
  <si>
    <t>WEM</t>
  </si>
  <si>
    <t>Common Agricultural Policy Strategic Plan 2023-2027</t>
  </si>
  <si>
    <t>PM1</t>
  </si>
  <si>
    <t>PM1</t>
  </si>
  <si>
    <t>Organic farming</t>
  </si>
  <si>
    <t>Organic production</t>
  </si>
  <si>
    <t>WEM</t>
  </si>
  <si>
    <t>Rural Development Programme for Estonia 2014-2020</t>
  </si>
  <si>
    <t>PM2</t>
  </si>
  <si>
    <t>PM2</t>
  </si>
  <si>
    <t>AGRI-environment-climate and sub-measures</t>
  </si>
  <si>
    <t>AGRI-environment-climate measures (including 3 sub-measures for Agriculture)</t>
  </si>
  <si>
    <t>WEM</t>
  </si>
  <si>
    <t>Rural Development Programme for Estonia 2014-2020</t>
  </si>
  <si>
    <t>PM4</t>
  </si>
  <si>
    <t>PM4</t>
  </si>
  <si>
    <t>Knowledge transfer and information actions</t>
  </si>
  <si>
    <t>Knowledge transfer and awareness</t>
  </si>
  <si>
    <t>WEM</t>
  </si>
  <si>
    <t>Rural Development Programme for Estonia 2014-2020</t>
  </si>
  <si>
    <t>PM5</t>
  </si>
  <si>
    <t>PM5</t>
  </si>
  <si>
    <t>Advisory services, farm management and farm relief services</t>
  </si>
  <si>
    <t>Advisory services, farm management and farm relief services</t>
  </si>
  <si>
    <t>WEM</t>
  </si>
  <si>
    <t>Rural Development Programme for Estonia 2014-2020</t>
  </si>
  <si>
    <t>PM17</t>
  </si>
  <si>
    <t>PM17</t>
  </si>
  <si>
    <t>Replacement of mineral fertilisers by organic fertilisers</t>
  </si>
  <si>
    <t>Replacement of mineral fertilisers by organic fertilisers</t>
  </si>
  <si>
    <t>NIP</t>
  </si>
  <si>
    <t>Analysis of options to increase Estonia’s climate ambition</t>
  </si>
  <si>
    <t>PM20</t>
  </si>
  <si>
    <t>PM20</t>
  </si>
  <si>
    <t>Improving manure management</t>
  </si>
  <si>
    <t>Improvement of Manure management</t>
  </si>
  <si>
    <t>WAM</t>
  </si>
  <si>
    <t>Analysis of options to increase Estonia’s climate ambition</t>
  </si>
  <si>
    <t>PM21</t>
  </si>
  <si>
    <t>PM21</t>
  </si>
  <si>
    <t>Audits on larger farms</t>
  </si>
  <si>
    <t>Audits in large agricultural holdings</t>
  </si>
  <si>
    <t>NIP</t>
  </si>
  <si>
    <t>Analysis of options to increase Estonia’s climate ambition</t>
  </si>
  <si>
    <t>PM22</t>
  </si>
  <si>
    <t>PM22</t>
  </si>
  <si>
    <t>Studies and pilot projects</t>
  </si>
  <si>
    <t>Studies and pilot projects</t>
  </si>
  <si>
    <t>NIP</t>
  </si>
  <si>
    <t>KEKO</t>
  </si>
  <si>
    <t>PM7</t>
  </si>
  <si>
    <t> </t>
  </si>
  <si>
    <t>Climate and Environment Plan: eco-scheme for organic farming</t>
  </si>
  <si>
    <t>ECO-scheme for organic farming</t>
  </si>
  <si>
    <t>WEM</t>
  </si>
  <si>
    <t>Common Agricultural Policy Strategic Plan 2023-2027</t>
  </si>
  <si>
    <t>PM12</t>
  </si>
  <si>
    <t> </t>
  </si>
  <si>
    <t>Climate and Environment Plan: EFAs</t>
  </si>
  <si>
    <t>ECO-scheme for ecological focus areas</t>
  </si>
  <si>
    <t>WEM</t>
  </si>
  <si>
    <t>Common Agricultural Policy Strategic Plan 2023-2027</t>
  </si>
  <si>
    <t>PM13</t>
  </si>
  <si>
    <t> </t>
  </si>
  <si>
    <t xml:space="preserve">Climate and Environment Plan: maintaining ecosystem services on arable land </t>
  </si>
  <si>
    <t>Support for maintenance of ecosystem services on agricultural land</t>
  </si>
  <si>
    <t>WEM</t>
  </si>
  <si>
    <t>Common Agricultural Policy Strategic Plan 2023-2027</t>
  </si>
  <si>
    <t>PM10</t>
  </si>
  <si>
    <t>PM3</t>
  </si>
  <si>
    <t>Support for soil and water protection</t>
  </si>
  <si>
    <t>Soil and water protection support</t>
  </si>
  <si>
    <t>WEM</t>
  </si>
  <si>
    <t>Common Agricultural Policy Strategic Plan 2023-2027</t>
  </si>
  <si>
    <t>PM14</t>
  </si>
  <si>
    <t> </t>
  </si>
  <si>
    <t>Support for maintaining valuable permanent grassland</t>
  </si>
  <si>
    <t>Support for the maintenance of valuable permanent grassland</t>
  </si>
  <si>
    <t>WEM</t>
  </si>
  <si>
    <t>Common Agricultural Policy Strategic Plan 2023-2027</t>
  </si>
  <si>
    <t>PM16</t>
  </si>
  <si>
    <t> </t>
  </si>
  <si>
    <t>Aid for the maintenance of yeast meadows</t>
  </si>
  <si>
    <t>Support for maintaining semi-natural grassland</t>
  </si>
  <si>
    <t>WEM</t>
  </si>
  <si>
    <t>Common Agricultural Policy Strategic Plan 2023-2027</t>
  </si>
  <si>
    <t>PM9</t>
  </si>
  <si>
    <t>PM9</t>
  </si>
  <si>
    <t>Animal welfare aid</t>
  </si>
  <si>
    <t>Animal welfare support</t>
  </si>
  <si>
    <t>WEM</t>
  </si>
  <si>
    <t>Common Agricultural Policy Strategic Plan 2023-2027</t>
  </si>
  <si>
    <t>PM15</t>
  </si>
  <si>
    <t>PM15</t>
  </si>
  <si>
    <t>Minimum soil cover to avoid bare soil in periods that are most sensitive</t>
  </si>
  <si>
    <t>Cover crops</t>
  </si>
  <si>
    <t>WEM</t>
  </si>
  <si>
    <t>Common Agricultural Policy Strategic Plan 2023-2027</t>
  </si>
  <si>
    <t>PM19</t>
  </si>
  <si>
    <t> </t>
  </si>
  <si>
    <t>Support for the development of the Knowledge Transfer and Innovation System (AKIS)</t>
  </si>
  <si>
    <t>Support for the development of knowledge transfer and advisory services (AKIS)</t>
  </si>
  <si>
    <t>WEM</t>
  </si>
  <si>
    <t>Common Agricultural Policy Strategic Plan 2023-2027</t>
  </si>
  <si>
    <t>PM23</t>
  </si>
  <si>
    <t> </t>
  </si>
  <si>
    <t>Advisory allowance</t>
  </si>
  <si>
    <t>Support for Advisory Services</t>
  </si>
  <si>
    <t>WEM</t>
  </si>
  <si>
    <t>Common Agricultural Policy Strategic Plan 2023-2027</t>
  </si>
  <si>
    <t>PM11</t>
  </si>
  <si>
    <t> </t>
  </si>
  <si>
    <t>Increase in biomethane production</t>
  </si>
  <si>
    <t>Increase in biomethane production</t>
  </si>
  <si>
    <t>NIP</t>
  </si>
  <si>
    <t>Estonia’s recovery and resilience plan</t>
  </si>
  <si>
    <t>INDUSTRIAL PROCESSES AND PRODUCT USE</t>
  </si>
  <si>
    <t>OS1</t>
  </si>
  <si>
    <t>OS1</t>
  </si>
  <si>
    <t>Prohibitions, restrictions and obligations under Regulation (EU) No 517/2014 on fluorinated greenhouse gases and Directive 2006/40/EC relating to emissions from air conditioning systems in motor vehicles</t>
  </si>
  <si>
    <t>Bans and duties from the Regulation (EU) No 517/2014 on fluorinated greenhouse gases and Directive 2006/40/EC related to emissions from mobile air conditioners (MACs)</t>
  </si>
  <si>
    <t>WEM</t>
  </si>
  <si>
    <t>Prohibitions, restrictions and obligations under Regulation (EU) No 517/2014 on fluorinated greenhouse gases and Directive 2006/40/EC relating to emissions from air conditioning systems in motor vehicles</t>
  </si>
  <si>
    <t>OS2</t>
  </si>
  <si>
    <t>Application of Best Available Techniques (BAT)</t>
  </si>
  <si>
    <t>IMPLEMENT best available technologies (BAT)</t>
  </si>
  <si>
    <t>WEM</t>
  </si>
  <si>
    <t>Industrial Emissions Act</t>
  </si>
  <si>
    <t>WASTE</t>
  </si>
  <si>
    <t>JM1</t>
  </si>
  <si>
    <t>JM1</t>
  </si>
  <si>
    <t>Limit the percentage of biodegradable waste landfilled and increase reuse and recycling of waste materials</t>
  </si>
  <si>
    <t>Limiting the percentage of biodegradable waste going to Landfill and increasing the preparation for reuse and recycling of waste materials</t>
  </si>
  <si>
    <t>WEM</t>
  </si>
  <si>
    <t>National waste management plan 2014-2020</t>
  </si>
  <si>
    <t>JM3</t>
  </si>
  <si>
    <t>JM3</t>
  </si>
  <si>
    <t>Promoting waste prevention and reduction, including waste risk reduction</t>
  </si>
  <si>
    <t>Promoting the prevention and reduction of waste generated, including the environmental sound management of waste</t>
  </si>
  <si>
    <t>WEM</t>
  </si>
  <si>
    <t>National waste management plan 2014-2020</t>
  </si>
  <si>
    <t>JM4</t>
  </si>
  <si>
    <t>JM4</t>
  </si>
  <si>
    <t>Reducing, monitoring and monitoring risks to the environment from waste</t>
  </si>
  <si>
    <t>Reducing environmental risks arising from waste, improvement of monitoring and supervision</t>
  </si>
  <si>
    <t>WEM</t>
  </si>
  <si>
    <t>National waste management plan 2014-2020</t>
  </si>
  <si>
    <t>JM2</t>
  </si>
  <si>
    <t> </t>
  </si>
  <si>
    <t xml:space="preserve">Increasing safe material circulation </t>
  </si>
  <si>
    <t>Circular material use rate</t>
  </si>
  <si>
    <t>WEM</t>
  </si>
  <si>
    <t>National waste management plan 2014-2020</t>
  </si>
  <si>
    <t>LULUCF</t>
  </si>
  <si>
    <t>MM4</t>
  </si>
  <si>
    <t>MM4</t>
  </si>
  <si>
    <t>Reducing environmental impacts related to the use of fossil fuels and non-renewable natural resources by increasing the production and use of wood in Estonia</t>
  </si>
  <si>
    <t>Reduction of environmental impacts related to the use of fossil fuels and non-renewable natural resources by increasing the Estonian timber production and use</t>
  </si>
  <si>
    <t>WEM</t>
  </si>
  <si>
    <t>Environmental protection and use programme
2022-2025</t>
  </si>
  <si>
    <t>MM5</t>
  </si>
  <si>
    <t>MM5</t>
  </si>
  <si>
    <t>Promoting biodiversity in private Natura 2000 forests</t>
  </si>
  <si>
    <t>Promoting biodiversity in Natura 2000 private forests</t>
  </si>
  <si>
    <t>WEM</t>
  </si>
  <si>
    <t>Common Agricultural Policy Strategic Plan 2023-2027</t>
  </si>
  <si>
    <t>MM2</t>
  </si>
  <si>
    <t> </t>
  </si>
  <si>
    <t>Regeneration of private forests with the best possible hereditary characteristics and native tree species more suited to the site</t>
  </si>
  <si>
    <t xml:space="preserve">Supporting the Reforestation in private forests with native tree species of best possible hereditary characteristics suitable for the site </t>
  </si>
  <si>
    <t>WEM</t>
  </si>
  <si>
    <t>Environmental protection and use programme
2022-2025</t>
  </si>
  <si>
    <t>MM1</t>
  </si>
  <si>
    <t> </t>
  </si>
  <si>
    <t>Compensation for nature conservation constraints for private forest areas outside Natura 2000</t>
  </si>
  <si>
    <t>Compensation for nature conservation restrictions on private forest areas outside the Natura 2000 network</t>
  </si>
  <si>
    <t>WEM</t>
  </si>
  <si>
    <t>Environmental protection and use programme
2022-2025</t>
  </si>
  <si>
    <t>MM3</t>
  </si>
  <si>
    <t> </t>
  </si>
  <si>
    <t>Ensuring biodiversity protection</t>
  </si>
  <si>
    <t>Ensuring the protection of biodiversity</t>
  </si>
  <si>
    <t>WEM</t>
  </si>
  <si>
    <t>Environmental protection and use programme
2022-2025</t>
  </si>
  <si>
    <t>MM6</t>
  </si>
  <si>
    <t> </t>
  </si>
  <si>
    <t>Investments in forest adaptation to climate change</t>
  </si>
  <si>
    <t xml:space="preserve">Investments to support forest adaptation to climate change </t>
  </si>
  <si>
    <t>WEM</t>
  </si>
  <si>
    <t>Common Agricultural Policy Strategic Plan 2023-2027</t>
  </si>
  <si>
    <t>MM7</t>
  </si>
  <si>
    <t> </t>
  </si>
  <si>
    <t>Protection of noble habitats</t>
  </si>
  <si>
    <t>Protection of Woodland key habitats</t>
  </si>
  <si>
    <t>WEM</t>
  </si>
  <si>
    <t>Environmental protection and use programme
2022-2025</t>
  </si>
  <si>
    <t>MM8</t>
  </si>
  <si>
    <t> </t>
  </si>
  <si>
    <t>Support for the prevention of noble damage</t>
  </si>
  <si>
    <t>Prevention of bark Beetle damage</t>
  </si>
  <si>
    <t>WEM</t>
  </si>
  <si>
    <t>The grounds for granting aid for private forestry, the requirements for the application, the procedure for applying for aid and processing the application, the basis for the assessment of the application and the procedure for recovering the aid</t>
  </si>
  <si>
    <t>MM9</t>
  </si>
  <si>
    <t xml:space="preserve">	</t>
  </si>
  <si>
    <t>Compensation for deforestation (substitute afforestation)</t>
  </si>
  <si>
    <t>Replacement afforestation</t>
  </si>
  <si>
    <t>NIP</t>
  </si>
  <si>
    <t>Draft Environmental Charges Act</t>
  </si>
  <si>
    <t>IP1</t>
  </si>
  <si>
    <t>IP1</t>
  </si>
  <si>
    <t>Green Technology Investment Programme</t>
  </si>
  <si>
    <t>Green technology investment programme</t>
  </si>
  <si>
    <t>NIP</t>
  </si>
  <si>
    <t>Estonia’s recovery and resilience plan</t>
  </si>
  <si>
    <t>Action code (NEW 2019)</t>
  </si>
  <si>
    <t>Measure name
(in Estonian)</t>
  </si>
  <si>
    <t>Reason why the measure has not been submitted in 2023</t>
  </si>
  <si>
    <t>TR2</t>
  </si>
  <si>
    <t>Increasing fuel efficiency in the transport sector</t>
  </si>
  <si>
    <t>Measure split between TR2a and TR2b in 2023 reporting</t>
  </si>
  <si>
    <t>TR10</t>
  </si>
  <si>
    <t>Additional activities in the development of convenient and modern public transport</t>
  </si>
  <si>
    <t>Action reported in 2023, TR9 Additional spatial and land-use measures to increase transport energy savings and improve the efficiency of the transport system in cities,</t>
  </si>
  <si>
    <t>PG 16</t>
  </si>
  <si>
    <t>Transfer of public transport to biomethane and electricity</t>
  </si>
  <si>
    <t>Measure split between TR16a and TR16b in 2023 reporting</t>
  </si>
  <si>
    <t>HF2</t>
  </si>
  <si>
    <t>Renovation of private houses and multi-apartment buildings</t>
  </si>
  <si>
    <t>The measure is split between HF2a and HF2b in 2023 reporting</t>
  </si>
  <si>
    <t>HF3</t>
  </si>
  <si>
    <t>Setting minimum requirements for NZEBs</t>
  </si>
  <si>
    <t>Description of the act this time included in the text</t>
  </si>
  <si>
    <t>HF5</t>
  </si>
  <si>
    <t>Further renovation of public and commercial buildings</t>
  </si>
  <si>
    <t>The measure is split between HF5a and HF5b in 2023 reporting</t>
  </si>
  <si>
    <t>HF6</t>
  </si>
  <si>
    <t>Additional renovation of private and apartment buildings</t>
  </si>
  <si>
    <t>The measure is split between HF6a and HF6b in 2023 reporting</t>
  </si>
  <si>
    <t>PM3</t>
  </si>
  <si>
    <t>Greening payment</t>
  </si>
  <si>
    <t>RDP 2014-2020 measures that ended with the development plan</t>
  </si>
  <si>
    <t>PM6</t>
  </si>
  <si>
    <t>Natura 2000 payments for agricultural land</t>
  </si>
  <si>
    <t>PM7</t>
  </si>
  <si>
    <t>Investments to diversify economic activities in rural areas towards non-agricultural activities</t>
  </si>
  <si>
    <t>PM9</t>
  </si>
  <si>
    <t>Animal welfare measure</t>
  </si>
  <si>
    <t>RDP 2014-2020 ended but similar CAP measure continues</t>
  </si>
  <si>
    <t>PM10</t>
  </si>
  <si>
    <t>Conversion of arable land into permanent grassland on organic soils</t>
  </si>
  <si>
    <t>These were measures under discussion which did not materialise as such. The measures of a certain element are covered by different CAP Strategic Plan measures. E.g. the PM10 measure pursues essentially the same objective as the update of the NECP PM10; the PM11 update serves the purpose of the 2019 PM11 measure. PM12 has been implemented and the objectives on feed quality have been met, the measure does not need to be implemented in the future. PM13 contributes to the PM9 update; PM14, PM16 has not been specifically supported but equipment can be purchased for upgrading PM3; PM15 to be updated with a new name; PM19 is a lower top-up under PM6.</t>
  </si>
  <si>
    <t>PM11</t>
  </si>
  <si>
    <t>Production of bioenergy and increasing its share in agriculture</t>
  </si>
  <si>
    <t>PM12</t>
  </si>
  <si>
    <t>Improving feed quality in dairy cows</t>
  </si>
  <si>
    <t>PM13</t>
  </si>
  <si>
    <t>Increase in grassland grazing</t>
  </si>
  <si>
    <t>PM14</t>
  </si>
  <si>
    <t>Direct sowing</t>
  </si>
  <si>
    <t>PM15</t>
  </si>
  <si>
    <t>Winter vegetation cover</t>
  </si>
  <si>
    <t>PM16</t>
  </si>
  <si>
    <t>Precision fertilisation</t>
  </si>
  <si>
    <t>PM19</t>
  </si>
  <si>
    <t>Neutralisation of acidic soils</t>
  </si>
  <si>
    <t>JM2</t>
  </si>
  <si>
    <t>Reducing landfilling (including biodegradable waste)</t>
  </si>
  <si>
    <t>The wording of the previous waste management plan. The action will continue under the following measure: Limit the percentage of biodegradable waste landfilled and increase reuse and recycling of waste materials</t>
  </si>
  <si>
    <t>MM1</t>
  </si>
  <si>
    <t>Increasing net growth and carbon sequestration capacity of forests to mitigate climate change through timely reforestation</t>
  </si>
  <si>
    <t xml:space="preserve">These measures were the result of forestry, nature conservation and rural development programmes, which have now come to an end. Operations continue to a large extent, but on other grounds, e.g. financed under RESIST or the new CAP Strategic Plan or legal, resulting in different denominations. </t>
  </si>
  <si>
    <t>MM2</t>
  </si>
  <si>
    <t>Promoting the renewal of managed private forests with tree species compatible with the habitat type</t>
  </si>
  <si>
    <t>MM3</t>
  </si>
  <si>
    <t>Improving forest health and preventing the spread of dangerous negative factors</t>
  </si>
  <si>
    <t>MM5</t>
  </si>
  <si>
    <t>Natura 2000 payments for private forest land</t>
  </si>
  <si>
    <t>MM6</t>
  </si>
  <si>
    <t>Investments in forest area development and improvement of forest viability</t>
  </si>
  <si>
    <t>Mm7</t>
  </si>
  <si>
    <t>Ensuring habitat protection</t>
  </si>
  <si>
    <t>MM8</t>
  </si>
  <si>
    <t>Maintenance of biological processes and maintenance of populations of common species in Estonia</t>
  </si>
  <si>
    <t>Chapter of the REKK</t>
  </si>
  <si>
    <t>3.1.1.i</t>
  </si>
  <si>
    <t>Other related Chapters of the NEW 2030</t>
  </si>
  <si>
    <t>3.1.2.i</t>
  </si>
  <si>
    <t>Number of the programme or measure</t>
  </si>
  <si>
    <t>Title of the programme or measure</t>
  </si>
  <si>
    <t>Support for renewable energy and support for efficient combined heat and power</t>
  </si>
  <si>
    <t>Aim</t>
  </si>
  <si>
    <t>Increase the production of energy from renewable sources and promote cogeneration</t>
  </si>
  <si>
    <t>Quantitative target</t>
  </si>
  <si>
    <t>Electricity generation from biomass:
2025-1 200 GWh 
2030-1 380 GWh</t>
  </si>
  <si>
    <t>Brief description</t>
  </si>
  <si>
    <t xml:space="preserve">Support for renewable energy is paid under Section 59(25) of the Electricity Market Act (ELTS) for electricity produced by a generating installation with an electrical capacity of less than 50 kW if the electricity was produced no later than 31 December 2020 and no investment aid has been received for the construction of the generating installation. 
Support for renewable energy will no longer be paid for production installations built as of 1 January 2021 and will be awarded through a lower bid. 
An amendment to the Electricity Market Act entered into force on 1 July 2020, providing for operating aid for the production of electricity from renewable energy sources for generating installations with an electrical capacity of up to 50 kW as State aid in the form of a block exemption under Commission Regulation (EU) No 651/2014. According to the law, the conditions laid down in a regulation corresponding to that aid apply. As of 1 July 2020, producers that provided electricity to the grid or a direct line with a compliant generating installation for the first time qualify for a block exempted State aid scheme. The rate of support laid down in the Electricity Market Act is 5.37 s/kWh and the support period is 12 years, provided that the generating installation complies with the requirements of Regulation (EU) No 651/2014. 
For producers with an electrical power generating installation of up to 50 kW whose power generating installation was declared compliant by the network operator between 1 January 2019 and 30 June 2020, I was able to apply for the support for renewable energy referred to in Section 59(25) of the ELTS as de minimis aid (VTA) on the basis of Commission Regulation (EU) No 1407/2013. The total amount of de minimis aid per beneficiary may be up to EUR 200000 over a period of three years and the balance of the aid can be checked in the national de minimis register.   Electricity produced from renewable energy sources other than biomass shall be paid for EUR 53.7/MWh; EUR 53,7/MWh for electricity produced from biomass in combined heat and power mode; EUR 32/MWh for electricity produced in high-efficiency cogeneration mode from waste, peat or oil shale retort gas; EUR 32/MWh for electricity produced in high-efficiency cogeneration mode using generating installations up to 10 MW. The support shall be paid for twelve years from the date on which the system operator has declared the power generating facility to be compatible with the grid connection point of direct or indirect connection on the basis of the network code and the network code of the electricity system. 
</t>
  </si>
  <si>
    <t>Related dimensions of the European Union Energy Union</t>
  </si>
  <si>
    <t>Debriefing</t>
  </si>
  <si>
    <t>Sector affected</t>
  </si>
  <si>
    <t>Energy supply (including extraction, transmission, distribution and storage of fuels and electricity and heat generation)</t>
  </si>
  <si>
    <t>Greenhouse gases directly affected</t>
  </si>
  <si>
    <t>CO2; CH4; N2O</t>
  </si>
  <si>
    <t>Planned budget</t>
  </si>
  <si>
    <t>Expected impact</t>
  </si>
  <si>
    <t>531.10 kt CO2eq</t>
  </si>
  <si>
    <t>Type of programme or measure</t>
  </si>
  <si>
    <t>European Union legislation on which the programme or action is based</t>
  </si>
  <si>
    <t>Directive 2018/2001 on the promotion of the use of energy from renewable sources, recast of the Directive 2009/28/EC; EU ETS Directive 2003/87/EC as amended by Directive 2008/101/EC, Directive 2009/29/EC and Directive 2018/410 and implementing legislation, in particular 2010/2/EU, 2011/278/EU, 2011/638/EU, 176/2014/EU, and Decision (EU) 2015/1814; Energy Directive 2012/27/EU as amended by Directive 2018/2002</t>
  </si>
  <si>
    <t>Status of implementation of the programme or action</t>
  </si>
  <si>
    <t>Period of implementation of the programme or measure</t>
  </si>
  <si>
    <t>2007</t>
  </si>
  <si>
    <t>Scenario in which the programme or measure is considered</t>
  </si>
  <si>
    <t>WEM</t>
  </si>
  <si>
    <t>Persons or bodies responsible for the implementation of the programme or action</t>
  </si>
  <si>
    <t>Elering AS (Companies)</t>
  </si>
  <si>
    <t>Reference to analyses or technical reports</t>
  </si>
  <si>
    <t>https://elering.ee/taastuvenergia-toetus</t>
  </si>
  <si>
    <t>Comment</t>
  </si>
  <si>
    <t>The expected impact is presented as an average over the period 2021-2030 for the year</t>
  </si>
  <si>
    <t>Type of programme or action (sign relevant e.g. with “X”)</t>
  </si>
  <si>
    <t>X</t>
  </si>
  <si>
    <t>X</t>
  </si>
  <si>
    <t>OUTCOME</t>
  </si>
  <si>
    <t>Status of programme or action implementation (sign relevant e.g. with “X”)</t>
  </si>
  <si>
    <t>X</t>
  </si>
  <si>
    <t>OUTCOME</t>
  </si>
  <si>
    <t>Chapter of the REKK</t>
  </si>
  <si>
    <t>3.1.1.i</t>
  </si>
  <si>
    <t>Other related Chapters of the NEW 2030</t>
  </si>
  <si>
    <t>3.2.1.i, 3.2.1.ii</t>
  </si>
  <si>
    <t>Number of the programme or measure</t>
  </si>
  <si>
    <t>Title of the programme or measure</t>
  </si>
  <si>
    <t>Support for investments in wind farms</t>
  </si>
  <si>
    <t>Aim</t>
  </si>
  <si>
    <t>Increase the production of electricity from renewable sources</t>
  </si>
  <si>
    <t>Quantitative target</t>
  </si>
  <si>
    <t xml:space="preserve">Electricity generation from wind energy:
2020-700 GWh 
2025-806 GWh 
2030-6 556 GWh 
2035-10 056 GWh 
</t>
  </si>
  <si>
    <t>Brief description</t>
  </si>
  <si>
    <t>Investments in the construction of wind farms to increase the production of electricity from renewable sources. Investment support is direct (for wind park builders), indirect (subsidies for the production of electricity from renewable sources) and regulatory (for extension of the approved wind park area). It is estimated that wind energy production will be around 6 556 GWh by 2030.</t>
  </si>
  <si>
    <t>Related dimensions of the European Union Energy Union</t>
  </si>
  <si>
    <t>Debriefing</t>
  </si>
  <si>
    <t>Sector affected</t>
  </si>
  <si>
    <t>Energy supply (including extraction, transmission, distribution and storage of fuels and electricity and heat generation)</t>
  </si>
  <si>
    <t>Greenhouse gases directly affected</t>
  </si>
  <si>
    <t>CO2; CH4; N2O</t>
  </si>
  <si>
    <t>Planned budget</t>
  </si>
  <si>
    <t>Expected impact</t>
  </si>
  <si>
    <t>1 479.42 kt CO2 eq</t>
  </si>
  <si>
    <t>Type of programme or measure</t>
  </si>
  <si>
    <t>European Union legislation on which the programme or action is based</t>
  </si>
  <si>
    <t>Directive 2018/2001 on the promotion of the use of energy from renewable sources, recast of the Directive 2009/28/EC</t>
  </si>
  <si>
    <t>Status of implementation of the programme or action</t>
  </si>
  <si>
    <t>Period of implementation of the programme or measure</t>
  </si>
  <si>
    <t>2010</t>
  </si>
  <si>
    <t>Scenario in which the programme or measure is considered</t>
  </si>
  <si>
    <t>WEM</t>
  </si>
  <si>
    <t>Persons or bodies responsible for the implementation of the programme or action</t>
  </si>
  <si>
    <t>Ministry of Economic Affairs and Communications (Government of the Republic)</t>
  </si>
  <si>
    <t>Reference to analyses or technical reports</t>
  </si>
  <si>
    <t>Comment</t>
  </si>
  <si>
    <t>The expected impact is presented as an average over the period 2021-2030 for the year</t>
  </si>
  <si>
    <t>Type of programme or action (sign relevant e.g. with “X”)</t>
  </si>
  <si>
    <t>X</t>
  </si>
  <si>
    <t>X</t>
  </si>
  <si>
    <t>OUTCOME</t>
  </si>
  <si>
    <t>Status of programme or action implementation (sign relevant e.g. with “X”)</t>
  </si>
  <si>
    <t>X</t>
  </si>
  <si>
    <t>OUTCOME</t>
  </si>
  <si>
    <t>Chapter of the REKK</t>
  </si>
  <si>
    <t>3.1.1.i</t>
  </si>
  <si>
    <t>Other related Chapters of the NEW 2030</t>
  </si>
  <si>
    <t>3.1.2.i</t>
  </si>
  <si>
    <t>Number of the programme or measure</t>
  </si>
  <si>
    <t>Title of the programme or measure</t>
  </si>
  <si>
    <t>Developing heat management</t>
  </si>
  <si>
    <t>Aim</t>
  </si>
  <si>
    <t>Increased use of renewable energy; transition to less carbon-emitting fuels; improving the efficiency of the energy and conversion sectors; reduction of heat losses</t>
  </si>
  <si>
    <t>Quantitative target</t>
  </si>
  <si>
    <t>Brief description</t>
  </si>
  <si>
    <t xml:space="preserve">This action includes the development of the heat economy, including the renovation of boiler houses and heating networks and the switch of consumers to local and local heating. The measure includes the shift from heating oils to renewable energy, the reduction of heat losses in district heating networks and the conversion of inefficiently operated district heating networks into local and local heating systems.  
Renovation of depreciated and inefficient heat pipelines and/or construction of new heat pipelines. As a result of the action of the measure, inefficient heat pipelines that have been depreciated by 227 km will be reconstructed.  
Under the measure, inefficient district heating will be replaced by local heating, provided that the district heating company continues to provide the service through a local heating solution. The measure has resulted in the construction of heat generating installations with a capacity of 1.64 MW. 
Renovation and/or construction of district heating boilers and fuel switching. At least 157 MW of district heating boilers will be renovated as a result of the activity of the measure.  The measure consists of a shift from heating oils to renewable energy and/or local energy sources such as biomass, peat, etc., reducing heat losses in district heating networks and converting inefficiently operated district heating networks (1 m heat is sold below 1.2 MWh of heat) into local and local heating systems. 
</t>
  </si>
  <si>
    <t>Related dimensions of the European Union Energy Union</t>
  </si>
  <si>
    <t>Debriefing</t>
  </si>
  <si>
    <t>Sector affected</t>
  </si>
  <si>
    <t>Energy supply (including extraction, transmission, distribution and storage of fuels and electricity and heat generation)</t>
  </si>
  <si>
    <t>Greenhouse gases directly affected</t>
  </si>
  <si>
    <t>CO2; CH4; N2O</t>
  </si>
  <si>
    <t>Planned budget</t>
  </si>
  <si>
    <t>Expected impact</t>
  </si>
  <si>
    <t>Type of programme or measure</t>
  </si>
  <si>
    <t>European Union legislation on which the programme or action is based</t>
  </si>
  <si>
    <t>Effort Sharing Regulation EU 2018/842 and implementing decision on ESR Annual Emission Allocations; EU ETS Directive 2003/87/EC as amended by Directive 2008/101/EC, Directive 2009/29/EC and Directive 2018/410 and implementing legislation, in particular 2010/2/EU, 2011/278/EU, 2011/638/EU, 176/2014/EU, and Decision (EU) 2015/1814; Effort Sharing Decision 406/2009/EC, ESD Annual Emission Allocation (AEA) Decision 2013/634/EU and Commission Decision (EU) 2017/1471 amending Decision 2013/162/EU; Energy Directive 2012/27/EU as amended by Directive 2018/2002</t>
  </si>
  <si>
    <t>Status of implementation of the programme or action</t>
  </si>
  <si>
    <t>Period of implementation of the programme or measure</t>
  </si>
  <si>
    <t>2015</t>
  </si>
  <si>
    <t>Scenario in which the programme or measure is considered</t>
  </si>
  <si>
    <t>WEM</t>
  </si>
  <si>
    <t>Persons or bodies responsible for the implementation of the programme or action</t>
  </si>
  <si>
    <t>Environmental Investment Centre</t>
  </si>
  <si>
    <t>Reference to analyses or technical reports</t>
  </si>
  <si>
    <t>Comment</t>
  </si>
  <si>
    <t>Measure split into 3 sub-measures EN3a-EN3c</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</si>
  <si>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</si>
  <si>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</si>
  <si>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</si>
  <si>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</si>
  <si>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</si>
  <si>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</si>
  <si>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</si>
  <si>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</si>
  <si>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</si>
  <si>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3.1.2.i</t>
  </si>
  <si>
    <t>Number of the programme or measure</t>
  </si>
  <si>
    <t>Title of the programme or measure</t>
  </si>
  <si>
    <t>Building local heating solutions instead of district heating solutions</t>
  </si>
  <si>
    <t>Aim</t>
  </si>
  <si>
    <t>Quantitative target</t>
  </si>
  <si>
    <t>Thermal production equipment with a capacity of 1.64 MW has been built</t>
  </si>
  <si>
    <t>Brief description</t>
  </si>
  <si>
    <t xml:space="preserve">The objective of the measure is to reduce final energy consumption. Under the measure, inefficient district heating will be replaced by local heating, provided that the district heating company continues to provide the service through a local heating solution. The measure involves a switch from heating oils to renewable energy and/or local energy sources such as biomass, peat, etc. As a result of the action, heat generation installations with a capacity of 1.64 MW have been built.
</t>
  </si>
  <si>
    <t>Related dimensions of the European Union Energy Union</t>
  </si>
  <si>
    <t>Debriefing</t>
  </si>
  <si>
    <t>Sector affected</t>
  </si>
  <si>
    <t>Energy supply (including extraction, transmission, distribution and storage of fuels and electricity and heat generation)</t>
  </si>
  <si>
    <t>Greenhouse gases directly affected</t>
  </si>
  <si>
    <t>CO2; CH4; N2O</t>
  </si>
  <si>
    <t>Planned budget</t>
  </si>
  <si>
    <t>Expected impact</t>
  </si>
  <si>
    <t>0.25 kt CO2eq</t>
  </si>
  <si>
    <t>Type of programme or measure</t>
  </si>
  <si>
    <t>European Union legislation on which the programme or action is based</t>
  </si>
  <si>
    <t>Effort Sharing Regulation EU 2018/842 and implementing decision on ESR Annual Emission Allocations; EU ETS Directive 2003/87/EC as amended by Directive 2008/101/EC, Directive 2009/29/EC and Directive 2018/410 and implementing legislation, in particular 2010/2/EU, 2011/278/EU, 2011/638/EU, 176/2014/EU, and Decision (EU) 2015/1814; Effort Sharing Decision 406/2009/EC, ESD Annual Emission Allocation (AEA) Decision 2013/634/EU and Commission Decision (EU) 2017/1471 amending Decision 2013/162/EU; Energy Directive 2012/27/EU as amended by Directive 2018/2002</t>
  </si>
  <si>
    <t>Status of implementation of the programme or action</t>
  </si>
  <si>
    <t>Period of implementation of the programme or measure</t>
  </si>
  <si>
    <t>2017-2021</t>
  </si>
  <si>
    <t>Scenario in which the programme or measure is considered</t>
  </si>
  <si>
    <t>WEM</t>
  </si>
  <si>
    <t>Persons or bodies responsible for the implementation of the programme or action</t>
  </si>
  <si>
    <t>Environmental Investment Centre</t>
  </si>
  <si>
    <t>Reference to analyses or technical reports</t>
  </si>
  <si>
    <t>https://www.riigiteataja.ee/akt/106062017007?leiaKehtiv</t>
  </si>
  <si>
    <t>Comment</t>
  </si>
  <si>
    <t xml:space="preserve">Earlier element of measure EN3 1. The expected impact is presented as an average for the period 2021-2030.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</si>
  <si>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</si>
  <si>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</si>
  <si>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</si>
  <si>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</si>
  <si>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</si>
  <si>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</si>
  <si>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</si>
  <si>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</si>
  <si>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</si>
  <si>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3.1.2.i</t>
  </si>
  <si>
    <t>Number of the programme or measure</t>
  </si>
  <si>
    <t>Title of the programme or measure</t>
  </si>
  <si>
    <t>Refurbishment of depreciated and inefficient heat pipelines</t>
  </si>
  <si>
    <t>Aim</t>
  </si>
  <si>
    <t>Quantitative target</t>
  </si>
  <si>
    <t>Renovation of 227 km of depreciated inefficient heat pipelines.</t>
  </si>
  <si>
    <t>Brief description</t>
  </si>
  <si>
    <t xml:space="preserve">Renovation of depreciated and inefficient heat pipelines and/or construction of new heat pipelines. The measure will result in the reconstruction of 227 km of depreciated inefficient heat pipelines.
</t>
  </si>
  <si>
    <t>Related dimensions of the European Union Energy Union</t>
  </si>
  <si>
    <t>Debriefing</t>
  </si>
  <si>
    <t>Sector affected</t>
  </si>
  <si>
    <t>Energy supply (including extraction, transmission, distribution and storage of fuels and electricity and heat generation)</t>
  </si>
  <si>
    <t>Greenhouse gases directly affected</t>
  </si>
  <si>
    <t>CO2; CH4; N2O</t>
  </si>
  <si>
    <t>Planned budget</t>
  </si>
  <si>
    <t>Expected impact</t>
  </si>
  <si>
    <t>13.24 kt CO2 eq</t>
  </si>
  <si>
    <t>Type of programme or measure</t>
  </si>
  <si>
    <t>European Union legislation on which the programme or action is based</t>
  </si>
  <si>
    <t>Effort Sharing Regulation EU 2018/842 and implementing decision on ESR Annual Emission Allocations; EU ETS Directive 2003/87/EC as amended by Directive 2008/101/EC, Directive 2009/29/EC and Directive 2018/410 and implementing legislation, in particular 2010/2/EU, 2011/278/EU, 2011/638/EU, 176/2014/EU, and Decision (EU) 2015/1814; Effort Sharing Decision 406/2009/EC, ESD Annual Emission Allocation (AEA) Decision 2013/634/EU and Commission Decision (EU) 2017/1471 amending Decision 2013/162/EU; Energy Directive 2012/27/EU as amended by Directive 2018/2002</t>
  </si>
  <si>
    <t>Status of implementation of the programme or action</t>
  </si>
  <si>
    <t>Period of implementation of the programme or measure</t>
  </si>
  <si>
    <t>2016-2027</t>
  </si>
  <si>
    <t>Scenario in which the programme or measure is considered</t>
  </si>
  <si>
    <t>WEM</t>
  </si>
  <si>
    <t>Persons or bodies responsible for the implementation of the programme or action</t>
  </si>
  <si>
    <t>Environmental Investment Centre</t>
  </si>
  <si>
    <t>Reference to analyses or technical reports</t>
  </si>
  <si>
    <t>https://www.riigiteataja.ee/akt/108012016008?leiaKehtiv</t>
  </si>
  <si>
    <t>Comment</t>
  </si>
  <si>
    <t xml:space="preserve">Earlier element of measure EN3 1. The expected impact is presented as an average for the period 2021-2030.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</si>
  <si>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</si>
  <si>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</si>
  <si>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</si>
  <si>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</si>
  <si>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</si>
  <si>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</si>
  <si>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</si>
  <si>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</si>
  <si>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</si>
  <si>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3.1.2.i</t>
  </si>
  <si>
    <t>Number of the programme or measure</t>
  </si>
  <si>
    <t>Title of the programme or measure</t>
  </si>
  <si>
    <t>Renovation of district heating boilers and fuel exchange</t>
  </si>
  <si>
    <t>Aim</t>
  </si>
  <si>
    <t>Quantitative target</t>
  </si>
  <si>
    <t>Brief description</t>
  </si>
  <si>
    <t xml:space="preserve">Renovation and/or construction of district heating boilers and fuel switching. At least 157 MW of district heating boilers will be renovated as a result of the activity of the measure.
</t>
  </si>
  <si>
    <t>Related dimensions of the European Union Energy Union</t>
  </si>
  <si>
    <t>Debriefing</t>
  </si>
  <si>
    <t>Sector affected</t>
  </si>
  <si>
    <t>Energy supply (including extraction, transmission, distribution and storage of fuels and electricity and heat generation)</t>
  </si>
  <si>
    <t>Greenhouse gases directly affected</t>
  </si>
  <si>
    <t>CO2; CH4; N2O</t>
  </si>
  <si>
    <t>Planned budget</t>
  </si>
  <si>
    <t>Expected impact</t>
  </si>
  <si>
    <t>35.91 kt CO2eq</t>
  </si>
  <si>
    <t>Type of programme or measure</t>
  </si>
  <si>
    <t>European Union legislation on which the programme or action is based</t>
  </si>
  <si>
    <t>Effort Sharing Regulation EU 2018/842 and implementing decision on ESR Annual Emission Allocations; EU ETS Directive 2003/87/EC as amended by Directive 2008/101/EC, Directive 2009/29/EC and Directive 2018/410 and implementing legislation, in particular 2010/2/EU, 2011/278/EU, 2011/638/EU, 176/2014/EU, and Decision (EU) 2015/1814; Effort Sharing Decision 406/2009/EC, ESD Annual Emission Allocation (AEA) Decision 2013/634/EU and Commission Decision (EU) 2017/1471 amending Decision 2013/162/EU; Energy Directive 2012/27/EU as amended by Directive 2018/2002</t>
  </si>
  <si>
    <t>Status of implementation of the programme or action</t>
  </si>
  <si>
    <t>Period of implementation of the programme or measure</t>
  </si>
  <si>
    <t>2016-2027</t>
  </si>
  <si>
    <t>Scenario in which the programme or measure is considered</t>
  </si>
  <si>
    <t>WEM</t>
  </si>
  <si>
    <t>Persons or bodies responsible for the implementation of the programme or action</t>
  </si>
  <si>
    <t>Environmental Investment Centre</t>
  </si>
  <si>
    <t>Reference to analyses or technical reports</t>
  </si>
  <si>
    <t>https://www.riigiteataja.ee/akt/108012016008?leiaKehtiv</t>
  </si>
  <si>
    <t>Comment</t>
  </si>
  <si>
    <t xml:space="preserve">Earlier element of measure EN3 1. The expected impact is presented as an average for the period 2021-2030.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</si>
  <si>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</si>
  <si>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</si>
  <si>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</si>
  <si>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</si>
  <si>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</si>
  <si>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</si>
  <si>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</si>
  <si>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</si>
  <si>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</si>
  <si>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3.2.1.i</t>
  </si>
  <si>
    <t>Number of the programme or measure</t>
  </si>
  <si>
    <t>Title of the programme or measure</t>
  </si>
  <si>
    <t>Further development of heat management</t>
  </si>
  <si>
    <t>Aim</t>
  </si>
  <si>
    <t>Increased use of renewable energy; transition to less carbon-emitting fuels; improving the efficiency of the energy and conversion sectors; reduction of heat losses</t>
  </si>
  <si>
    <t>Quantitative target</t>
  </si>
  <si>
    <t>At least 34.36 MW of heat production facilities shall be renovated; reconstruct 130 km of depreciated inefficient heat pipelines; renovation of at least 193 MW district heating boilers</t>
  </si>
  <si>
    <t>Brief description</t>
  </si>
  <si>
    <t xml:space="preserve">This measure includes the further development of heat management, including additional refurbishment of boiler houses and heating networks and additional support for the transition of consumers to local and local heating. This means that additional resources are planned to achieve additional energy efficiency and additional GHG savings. As this is a proposed measure, it is not yet clear when it will be implemented.
</t>
  </si>
  <si>
    <t>Related dimensions of the European Union Energy Union</t>
  </si>
  <si>
    <t>Debriefing</t>
  </si>
  <si>
    <t>Sector affected</t>
  </si>
  <si>
    <t>Energy supply (including extraction, transmission, distribution and storage of fuels and electricity and heat generation)</t>
  </si>
  <si>
    <t>Greenhouse gases directly affected</t>
  </si>
  <si>
    <t>CO2; CH4; N2O</t>
  </si>
  <si>
    <t>Planned budget</t>
  </si>
  <si>
    <t>Expected impact</t>
  </si>
  <si>
    <t>Type of programme or measure</t>
  </si>
  <si>
    <t>European Union legislation on which the programme or action is based</t>
  </si>
  <si>
    <t>Effort Sharing Regulation EU 2018/842 and implementing decision on ESR Annual Emission Allocations; EU ETS Directive 2003/87/EC as amended by Directive 2008/101/EC, Directive 2009/29/EC and Directive 2018/410 and implementing legislation, in particular 2010/2/EU, 2011/278/EU, 2011/638/EU, 176/2014/EU, and Decision (EU) 2015/1814; Effort Sharing Decision 406/2009/EC, ESD Annual Emission Allocation (AEA) Decision 2013/634/EU and Commission Decision (EU) 2017/1471 amending Decision 2013/162/EU; Energy Directive 2012/27/EU as amended by Directive 2018/2002</t>
  </si>
  <si>
    <t>Status of implementation of the programme or action</t>
  </si>
  <si>
    <t>Period of implementation of the programme or measure</t>
  </si>
  <si>
    <t>Scenario in which the programme or measure is considered</t>
  </si>
  <si>
    <t>WAM</t>
  </si>
  <si>
    <t>Persons or bodies responsible for the implementation of the programme or action</t>
  </si>
  <si>
    <t>Ministry of Economic Affairs and Communications (Government of the Republic)</t>
  </si>
  <si>
    <t>Reference to analyses or technical reports</t>
  </si>
  <si>
    <t>Comment</t>
  </si>
  <si>
    <t>Measure split into 3 sub-measures EN3a-EN3c</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</si>
  <si>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</si>
  <si>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</si>
  <si>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</si>
  <si>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</si>
  <si>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</si>
  <si>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</si>
  <si>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</si>
  <si>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</si>
  <si>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</si>
  <si>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3.2.1.i</t>
  </si>
  <si>
    <t>Number of the programme or measure</t>
  </si>
  <si>
    <t>Title of the programme or measure</t>
  </si>
  <si>
    <t>Additional construction of local heating solutions instead of district heating solutions</t>
  </si>
  <si>
    <t>Aim</t>
  </si>
  <si>
    <t>Increased use of renewable energy; transition to less carbon-emitting fuels; improving the efficiency of the energy and conversion sectors; reduction of heat losses</t>
  </si>
  <si>
    <t>Quantitative target</t>
  </si>
  <si>
    <t>Brief description</t>
  </si>
  <si>
    <t>The measure includes the further implementation of the measure “Additional construction of local heating solutions instead of district heating solutions”. This means that additional investments are planned to facilitate additional energy efficiency and additional greenhouse gas savings.
As this is a proposed measure, it is not yet clear when it will be implemented.
At least 34.36 MW of heat production facilities will be renovated as a result of the activity of the measure.</t>
  </si>
  <si>
    <t>Related dimensions of the European Union Energy Union</t>
  </si>
  <si>
    <t>Debriefing</t>
  </si>
  <si>
    <t>Sector affected</t>
  </si>
  <si>
    <t>Energy supply (including extraction, transmission, distribution and storage of fuels and electricity and heat generation)</t>
  </si>
  <si>
    <t>Greenhouse gases directly affected</t>
  </si>
  <si>
    <t>CO2; CH4; N2O</t>
  </si>
  <si>
    <t>Planned budget</t>
  </si>
  <si>
    <t>Expected impact</t>
  </si>
  <si>
    <t>0.53 kt CO2 eq</t>
  </si>
  <si>
    <t>Type of programme or measure</t>
  </si>
  <si>
    <t>European Union legislation on which the programme or action is based</t>
  </si>
  <si>
    <t>Effort Sharing Regulation EU 2018/842 and implementing decision on ESR Annual Emission Allocations; EU ETS Directive 2003/87/EC as amended by Directive 2008/101/EC, Directive 2009/29/EC and Directive 2018/410 and implementing legislation, in particular 2010/2/EU, 2011/278/EU, 2011/638/EU, 176/2014/EU, and Decision (EU) 2015/1814; Effort Sharing Decision 406/2009/EC, ESD Annual Emission Allocation (AEA) Decision 2013/634/EU and Commission Decision (EU) 2017/1471 amending Decision 2013/162/EU; Energy Directive 2012/27/EU as amended by Directive 2018/2002</t>
  </si>
  <si>
    <t>Status of implementation of the programme or action</t>
  </si>
  <si>
    <t>Period of implementation of the programme or measure</t>
  </si>
  <si>
    <t>2025—</t>
  </si>
  <si>
    <t>Scenario in which the programme or measure is considered</t>
  </si>
  <si>
    <t>WAM</t>
  </si>
  <si>
    <t>Persons or bodies responsible for the implementation of the programme or action</t>
  </si>
  <si>
    <t>Ministry of Economic Affairs and Communications (Government of the Republic)</t>
  </si>
  <si>
    <t>Reference to analyses or technical reports</t>
  </si>
  <si>
    <t>Comment</t>
  </si>
  <si>
    <t>Earlier element of measure EN4 1. The expected impact is presented as an average over the period 2021-2030 for the year</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</si>
  <si>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</si>
  <si>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</si>
  <si>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</si>
  <si>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</si>
  <si>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</si>
  <si>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</si>
  <si>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</si>
  <si>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</si>
  <si>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</si>
  <si>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3.2.1.i</t>
  </si>
  <si>
    <t>Number of the programme or measure</t>
  </si>
  <si>
    <t>Title of the programme or measure</t>
  </si>
  <si>
    <t>Further renovation of depreciated and inefficient heat pipelines</t>
  </si>
  <si>
    <t>Aim</t>
  </si>
  <si>
    <t>Increased use of renewable energy; transition to less carbon-emitting fuels; improving the efficiency of the energy and conversion sectors; reduction of heat losses</t>
  </si>
  <si>
    <t>Quantitative target</t>
  </si>
  <si>
    <t>Brief description</t>
  </si>
  <si>
    <t>The measure includes the additional implementation of the measure ‘Renovation of depreciated and inefficient heat pipelines’. This means that additional investments are planned to facilitate additional energy efficiency and additional greenhouse gas savings.
As this is a proposed measure, it is not yet clear when it will be implemented.
The measure will result in the refurbishment of 130 km of depreciated inefficient heat pipelines.</t>
  </si>
  <si>
    <t>Related dimensions of the European Union Energy Union</t>
  </si>
  <si>
    <t>Debriefing</t>
  </si>
  <si>
    <t>Sector affected</t>
  </si>
  <si>
    <t>Energy supply (including extraction, transmission, distribution and storage of fuels and electricity and heat generation)</t>
  </si>
  <si>
    <t>Greenhouse gases directly affected</t>
  </si>
  <si>
    <t>CO2; CH4; N2O</t>
  </si>
  <si>
    <t>Planned budget</t>
  </si>
  <si>
    <t>Expected impact</t>
  </si>
  <si>
    <t>0.77 kt CO2eq</t>
  </si>
  <si>
    <t>Type of programme or measure</t>
  </si>
  <si>
    <t>European Union legislation on which the programme or action is based</t>
  </si>
  <si>
    <t>Effort Sharing Regulation EU 2018/842 and implementing decision on ESR Annual Emission Allocations; EU ETS Directive 2003/87/EC as amended by Directive 2008/101/EC, Directive 2009/29/EC and Directive 2018/410 and implementing legislation, in particular 2010/2/EU, 2011/278/EU, 2011/638/EU, 176/2014/EU, and Decision (EU) 2015/1814; Effort Sharing Decision 406/2009/EC, ESD Annual Emission Allocation (AEA) Decision 2013/634/EU and Commission Decision (EU) 2017/1471 amending Decision 2013/162/EU; Energy Directive 2012/27/EU as amended by Directive 2018/2002</t>
  </si>
  <si>
    <t>Status of implementation of the programme or action</t>
  </si>
  <si>
    <t>Period of implementation of the programme or measure</t>
  </si>
  <si>
    <t>2028—</t>
  </si>
  <si>
    <t>Scenario in which the programme or measure is considered</t>
  </si>
  <si>
    <t>WAM</t>
  </si>
  <si>
    <t>Persons or bodies responsible for the implementation of the programme or action</t>
  </si>
  <si>
    <t>Ministry of Economic Affairs and Communications (Government of the Republic)</t>
  </si>
  <si>
    <t>Reference to analyses or technical reports</t>
  </si>
  <si>
    <t>Comment</t>
  </si>
  <si>
    <t>Earlier element of measure EN4 1. The expected impact is presented as an average over the period 2021-2030 for the year</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</si>
  <si>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</si>
  <si>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</si>
  <si>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</si>
  <si>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</si>
  <si>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</si>
  <si>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</si>
  <si>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</si>
  <si>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</si>
  <si>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</si>
  <si>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3.2.1.i</t>
  </si>
  <si>
    <t>Number of the programme or measure</t>
  </si>
  <si>
    <t>Title of the programme or measure</t>
  </si>
  <si>
    <t>Further renovation of district heating boilers and fuel exchange</t>
  </si>
  <si>
    <t>Aim</t>
  </si>
  <si>
    <t>Increased use of renewable energy; transition to less carbon-emitting fuels; improving the efficiency of the energy and conversion sectors; reduction of heat losses</t>
  </si>
  <si>
    <t>Quantitative target</t>
  </si>
  <si>
    <t>Brief description</t>
  </si>
  <si>
    <t>The action includes the further implementation of the measure ‘Renovation of district heating boilers and fuel switching’. This means that additional investments are planned to facilitate additional energy efficiency and additional greenhouse gas savings.
As this is a proposed measure, it is not yet clear when it will be implemented.
At least 193 MW of district heating boilers will be renovated as a result of the measure.</t>
  </si>
  <si>
    <t>Related dimensions of the European Union Energy Union</t>
  </si>
  <si>
    <t>Debriefing</t>
  </si>
  <si>
    <t>Sector affected</t>
  </si>
  <si>
    <t>Energy supply (including extraction, transmission, distribution and storage of fuels and electricity and heat generation)</t>
  </si>
  <si>
    <t>Greenhouse gases directly affected</t>
  </si>
  <si>
    <t>CO2; CH4; N2O</t>
  </si>
  <si>
    <t>Planned budget</t>
  </si>
  <si>
    <t>Expected impact</t>
  </si>
  <si>
    <t>4.51 kt CO2 eq</t>
  </si>
  <si>
    <t>Type of programme or measure</t>
  </si>
  <si>
    <t>European Union legislation on which the programme or action is based</t>
  </si>
  <si>
    <t>Effort Sharing Regulation EU 2018/842 and implementing decision on ESR Annual Emission Allocations; EU ETS Directive 2003/87/EC as amended by Directive 2008/101/EC, Directive 2009/29/EC and Directive 2018/410 and implementing legislation, in particular 2010/2/EU, 2011/278/EU, 2011/638/EU, 176/2014/EU, and Decision (EU) 2015/1814; Effort Sharing Decision 406/2009/EC, ESD Annual Emission Allocation (AEA) Decision 2013/634/EU and Commission Decision (EU) 2017/1471 amending Decision 2013/162/EU; Energy Directive 2012/27/EU as amended by Directive 2018/2002</t>
  </si>
  <si>
    <t>Status of implementation of the programme or action</t>
  </si>
  <si>
    <t>Period of implementation of the programme or measure</t>
  </si>
  <si>
    <t>2028—</t>
  </si>
  <si>
    <t>Scenario in which the programme or measure is considered</t>
  </si>
  <si>
    <t>WAM</t>
  </si>
  <si>
    <t>Persons or bodies responsible for the implementation of the programme or action</t>
  </si>
  <si>
    <t>Ministry of Economic Affairs and Communications (Government of the Republic)</t>
  </si>
  <si>
    <t>Reference to analyses or technical reports</t>
  </si>
  <si>
    <t>Comment</t>
  </si>
  <si>
    <t>Earlier element of measure EN4 1. The expected impact is presented as an average over the period 2021-2030 for the year</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</si>
  <si>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</si>
  <si>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</si>
  <si>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</si>
  <si>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</si>
  <si>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</si>
  <si>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</si>
  <si>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</si>
  <si>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</si>
  <si>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</si>
  <si>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3.1.2.i</t>
  </si>
  <si>
    <t>Number of the programme or measure</t>
  </si>
  <si>
    <t>Title of the programme or measure</t>
  </si>
  <si>
    <t>Renewable energy support through a low bid auction (technology neutral)</t>
  </si>
  <si>
    <t>Aim</t>
  </si>
  <si>
    <t xml:space="preserve">Increase the production of energy from renewable sources </t>
  </si>
  <si>
    <t>Quantitative target</t>
  </si>
  <si>
    <t xml:space="preserve">Additional renewable energy production:
2024-500 GWh; 2025 – 500 GWh 
</t>
  </si>
  <si>
    <t>Brief description</t>
  </si>
  <si>
    <t xml:space="preserve">Support for renewable energy production through technology-neutral auctioning. The aim is to increase the production of energy from renewable sources and move towards a market-based energy economy. Timetable for the announcement of the auctions: A 5 GWh auction was announced in 2 019.5 GWh was announced in 2 020.450 GWh was announced in 2021 (technology neutral). </t>
  </si>
  <si>
    <t>Related dimensions of the European Union Energy Union</t>
  </si>
  <si>
    <t>Debriefing</t>
  </si>
  <si>
    <t>Sector affected</t>
  </si>
  <si>
    <t>Energy supply (including extraction, transmission, distribution and storage of fuels and electricity and heat generation)</t>
  </si>
  <si>
    <t>Greenhouse gases directly affected</t>
  </si>
  <si>
    <t>CO2; CH4; N2O</t>
  </si>
  <si>
    <t>Planned budget</t>
  </si>
  <si>
    <t>Expected impact</t>
  </si>
  <si>
    <t>215.17 kt CO2eq</t>
  </si>
  <si>
    <t>Type of programme or measure</t>
  </si>
  <si>
    <t>European Union legislation on which the programme or action is based</t>
  </si>
  <si>
    <t xml:space="preserve">Directive 2018/2001 on the promotion of the use of energy from renewable sources, recast of the Directive 2009/28/EC; EU ETS Directive 2003/87/EC as amended by Directive 2008/101/EC, Directive 2009/29/EC and Directive 2018/410 and implementing legislation, in particular 2010/2/EU, 2011/278/EU, 2011/638/EU, 176/2014/EU, and Decision (EU) 2015/1814; Energy Directive 2012/27/EU as amended by Directive 2018/2002 </t>
  </si>
  <si>
    <t>Status of implementation of the programme or action</t>
  </si>
  <si>
    <t>Period of implementation of the programme or measure</t>
  </si>
  <si>
    <t>2019-2024</t>
  </si>
  <si>
    <t>Scenario in which the programme or measure is considered</t>
  </si>
  <si>
    <t>WEM</t>
  </si>
  <si>
    <t>Persons or bodies responsible for the implementation of the programme or action</t>
  </si>
  <si>
    <t>Elering AS (Companies)</t>
  </si>
  <si>
    <t>Reference to analyses or technical reports</t>
  </si>
  <si>
    <t>Comment</t>
  </si>
  <si>
    <t>The expected impact is presented as an average over the period 2021-2030 for the year</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</si>
  <si>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</si>
  <si>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</si>
  <si>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</si>
  <si>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</si>
  <si>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</si>
  <si>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</si>
  <si>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</si>
  <si>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</si>
  <si>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</si>
  <si>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3.1.2.i</t>
  </si>
  <si>
    <t>Number of the programme or measure</t>
  </si>
  <si>
    <t>Title of the programme or measure</t>
  </si>
  <si>
    <t>Support for renewable energy through a low bid auction (technology-specific)</t>
  </si>
  <si>
    <t>Aim</t>
  </si>
  <si>
    <t xml:space="preserve">Increase the production of energy from renewable sources </t>
  </si>
  <si>
    <t>Quantitative target</t>
  </si>
  <si>
    <t>Additional renewable energy production:
2028-650 GWh</t>
  </si>
  <si>
    <t>Brief description</t>
  </si>
  <si>
    <t xml:space="preserve">Support for renewable energy production through technology-neutral auctioning. The aim is to increase the production of energy from renewable sources and move towards a market-based energy economy. Timetable for the announcement of the auctions:  An auction of 650 GWh (technology-specific) will be launched in 2023.
The year in which the new capacities are built is indicative, presumably 4-5 years after the launch of the competition. 
</t>
  </si>
  <si>
    <t>Related dimensions of the European Union Energy Union</t>
  </si>
  <si>
    <t>Debriefing</t>
  </si>
  <si>
    <t>Sector affected</t>
  </si>
  <si>
    <t>Energy supply (including extraction, transmission, distribution and storage of fuels and electricity and heat generation)</t>
  </si>
  <si>
    <t>Greenhouse gases directly affected</t>
  </si>
  <si>
    <t>CO2; CH4; N2O</t>
  </si>
  <si>
    <t>Planned budget</t>
  </si>
  <si>
    <t>Expected impact</t>
  </si>
  <si>
    <t>114.95 kt CO2eq</t>
  </si>
  <si>
    <t>Type of programme or measure</t>
  </si>
  <si>
    <t>European Union legislation on which the programme or action is based</t>
  </si>
  <si>
    <t>Directive 2018/2001 on the promotion of the use of energy from renewable sources, recast of the Directive 2009/28/EC; EU ETS Directive 2003/87/EC as amended by Directive 2008/101/EC, Directive 2009/29/EC and Directive 2018/410 and implementing legislation, in particular 2010/2/EU, 2011/278/EU, 2011/638/EU, 176/2014/EU, and Decision (EU) 2015/1814;Energy Efficiency Directive 2012/27/EU as amended by Directive 2018/2002</t>
  </si>
  <si>
    <t>Status of implementation of the programme or action</t>
  </si>
  <si>
    <t>Period of implementation of the programme or measure</t>
  </si>
  <si>
    <t>Scenario in which the programme or measure is considered</t>
  </si>
  <si>
    <t>WEM</t>
  </si>
  <si>
    <t>Persons or bodies responsible for the implementation of the programme or action</t>
  </si>
  <si>
    <t>Elering AS (Companies)</t>
  </si>
  <si>
    <t>Reference to analyses or technical reports</t>
  </si>
  <si>
    <t>Comment</t>
  </si>
  <si>
    <t>The expected impact is presented as an average over the period 2021-2030 for the year</t>
  </si>
  <si>
    <t>Type of programme or action (sign relevant e.g. with “X”)</t>
  </si>
  <si>
    <t>X</t>
  </si>
  <si>
    <t>OUTCOME</t>
  </si>
  <si>
    <t>Status of programme or action implementation (sign relevant e.g. with “X”)</t>
  </si>
  <si>
    <t>X</t>
  </si>
  <si>
    <t>OUTCOME</t>
  </si>
  <si>
    <t>Chapter of the REKK</t>
  </si>
  <si>
    <t>3.5.i</t>
  </si>
  <si>
    <t>Other related Chapters of the NEW 2030</t>
  </si>
  <si>
    <t>3.2.1.i</t>
  </si>
  <si>
    <t>Number of the programme or measure</t>
  </si>
  <si>
    <t>Title of the programme or measure</t>
  </si>
  <si>
    <t>R &amp; D programme of the Energy Economy Development Plan</t>
  </si>
  <si>
    <t>Aim</t>
  </si>
  <si>
    <t>Supporting the implementation of the Energy Economy Development Plan through R &amp; D</t>
  </si>
  <si>
    <t>Quantitative target</t>
  </si>
  <si>
    <t>Brief description</t>
  </si>
  <si>
    <t>The programme implements projects and activities that contribute to the implementation of the Energy Management Development Plan, thereby also promoting renewable energy. The programme carried out 25 studies, carried out a long-term strategy for the reconstruction of buildings, a programme of workshops entitled ‘Climate Change and Energy Management in Local Government’, funded the Baltic-North Energy Research Programme and renewed www.energiatalgud.ee.</t>
  </si>
  <si>
    <t>Related dimensions of the European Union Energy Union</t>
  </si>
  <si>
    <t>Sector affected</t>
  </si>
  <si>
    <t>All areas of energy management</t>
  </si>
  <si>
    <t>Greenhouse gases directly affected</t>
  </si>
  <si>
    <t>Planned budget</t>
  </si>
  <si>
    <t>Expected impact</t>
  </si>
  <si>
    <t>Type of programme or measure</t>
  </si>
  <si>
    <t>European Union legislation on which the programme or action is based</t>
  </si>
  <si>
    <t>Directive 2018/2001 on the promotion of the use of energy from renewable sources, recast of the Directive 2009/28/EC</t>
  </si>
  <si>
    <t>Status of implementation of the programme or action</t>
  </si>
  <si>
    <t>Period of implementation of the programme or measure</t>
  </si>
  <si>
    <t>2019-2022</t>
  </si>
  <si>
    <t>Scenario in which the programme or measure is considered</t>
  </si>
  <si>
    <t>NIP (not icluded in projections)</t>
  </si>
  <si>
    <t>Persons or bodies responsible for the implementation of the programme or action</t>
  </si>
  <si>
    <t>Ministry of Economic Affairs and Communications (Government of the Republic)</t>
  </si>
  <si>
    <t>Reference to analyses or technical reports</t>
  </si>
  <si>
    <t>Type of programme or action (sign relevant e.g. with “X”)</t>
  </si>
  <si>
    <t>Direct support (Economic)</t>
  </si>
  <si>
    <t>Education (Education)</t>
  </si>
  <si>
    <t>Taxation (Fiscal)</t>
  </si>
  <si>
    <t>Notification (Information)</t>
  </si>
  <si>
    <t>Planning (Planning)</t>
  </si>
  <si>
    <t>Legislation (Regulatory)</t>
  </si>
  <si>
    <t>Research and Development (Research)</t>
  </si>
  <si>
    <t>X</t>
  </si>
  <si>
    <t>Voluntary (Voluntary)</t>
  </si>
  <si>
    <t>Other (Other)</t>
  </si>
  <si>
    <t>OUTCOME</t>
  </si>
  <si>
    <t>Status of programme or action implementation (sign relevant e.g. with “X”)</t>
  </si>
  <si>
    <t>Implemented (Adopted or Expired)</t>
  </si>
  <si>
    <t>X</t>
  </si>
  <si>
    <t>Ongoing (implements)</t>
  </si>
  <si>
    <t>Planned (Planned)</t>
  </si>
  <si>
    <t>Planning (Provisional)</t>
  </si>
  <si>
    <t>OUTCOME</t>
  </si>
  <si>
    <t>Chapter of the REKK</t>
  </si>
  <si>
    <t>3.2.iv</t>
  </si>
  <si>
    <t>Other related Chapters of the NEW 2030</t>
  </si>
  <si>
    <t>Number of the programme or measure</t>
  </si>
  <si>
    <t>Title of the programme or measure</t>
  </si>
  <si>
    <t>Improving the quality of network services</t>
  </si>
  <si>
    <t>Aim</t>
  </si>
  <si>
    <t>Increasing energy efficiency</t>
  </si>
  <si>
    <t>Quantitative target</t>
  </si>
  <si>
    <r>
      <t xml:space="preserve">Average total duration of interruptions in minutes per place of consumption per year, minutes: </t>
    </r>
    <r>
      <rPr>
        <sz val="11"/>
        <rFont val="Calibri"/>
        <family val="2"/>
        <charset val="186"/>
      </rPr>
      <t>≤</t>
    </r>
    <r>
      <rPr>
        <sz val="11"/>
        <rFont val="Calibri"/>
        <family val="2"/>
        <scheme val="minor"/>
      </rPr>
      <t xml:space="preserve">90 (2030) Amount of energy not reported in the transmission system: ≤ 150 (2030)</t>
    </r>
  </si>
  <si>
    <t>Brief description</t>
  </si>
  <si>
    <t>Improving the quality of network services (fulfilment of EVSEN 50160, EVS-IEC 61000) and defining the responsibilities of the cause of disturbances and implementing measures to address disturbances</t>
  </si>
  <si>
    <t>Related dimensions of the European Union Energy Union</t>
  </si>
  <si>
    <t>Sector affected</t>
  </si>
  <si>
    <t>Distribution of electricity</t>
  </si>
  <si>
    <t>Greenhouse gases directly affected</t>
  </si>
  <si>
    <t>Planned budget</t>
  </si>
  <si>
    <t>Expected impact</t>
  </si>
  <si>
    <t>Efficiency gains in the electricity distribution network</t>
  </si>
  <si>
    <t>Type of programme or measure</t>
  </si>
  <si>
    <t>European Union legislation on which the programme or action is based</t>
  </si>
  <si>
    <t>Energy Efficiency Directive 2012/27/EU</t>
  </si>
  <si>
    <t>Status of implementation of the programme or action</t>
  </si>
  <si>
    <t>Period of implementation of the programme or measure</t>
  </si>
  <si>
    <t>2017-2030</t>
  </si>
  <si>
    <t>Scenario in which the programme or measure is considered</t>
  </si>
  <si>
    <t>NIP (not icluded in projections)</t>
  </si>
  <si>
    <t>Persons or bodies responsible for the implementation of the programme or action</t>
  </si>
  <si>
    <t>Ministry of Economic Affairs and Communications (Government of the Republic)</t>
  </si>
  <si>
    <t>Reference to analyses or technical reports</t>
  </si>
  <si>
    <t>https://energiatalgud.ee/img_auth.php/1/12/Eesti_Arengufond._Elektriv%C3%B5rgu_t%C3%A4nane_olukord._V%C3%B5imalikud_arengustsenaariumid.pdf</t>
  </si>
  <si>
    <t>Type of programme or action (sign relevant e.g. with “X”)</t>
  </si>
  <si>
    <t>Direct support (Economic)</t>
  </si>
  <si>
    <t>Education (Education)</t>
  </si>
  <si>
    <t>Taxation (Fiscal)</t>
  </si>
  <si>
    <t>Notification (Information)</t>
  </si>
  <si>
    <t>Planning (Planning)</t>
  </si>
  <si>
    <t>Legislation (Regulatory)</t>
  </si>
  <si>
    <t>X</t>
  </si>
  <si>
    <t>Research and Development (Research)</t>
  </si>
  <si>
    <t>Voluntary (Voluntary)</t>
  </si>
  <si>
    <t>Other (Other)</t>
  </si>
  <si>
    <t>OUTCOME</t>
  </si>
  <si>
    <t>Status of programme or action implementation (sign relevant e.g. with “X”)</t>
  </si>
  <si>
    <t>Implemented (Adopted or Expired)</t>
  </si>
  <si>
    <t>Ongoing (implements)</t>
  </si>
  <si>
    <t>X</t>
  </si>
  <si>
    <t>Planned (Planned)</t>
  </si>
  <si>
    <t>Planning (Provisional)</t>
  </si>
  <si>
    <t>OUTCOME</t>
  </si>
  <si>
    <t>Chapter of the REKK</t>
  </si>
  <si>
    <t>3.2.vi</t>
  </si>
  <si>
    <t>Other related Chapters of the NEW 2030</t>
  </si>
  <si>
    <t>Number of the programme or measure</t>
  </si>
  <si>
    <t>Title of the programme or measure</t>
  </si>
  <si>
    <t>Increasing the share of weather-proof nets</t>
  </si>
  <si>
    <t>Aim</t>
  </si>
  <si>
    <t>Increasing energy efficiency</t>
  </si>
  <si>
    <t>Quantitative target</t>
  </si>
  <si>
    <t>Share of weather-proof grid in the distribution network: 75 % (2030)</t>
  </si>
  <si>
    <t>Brief description</t>
  </si>
  <si>
    <t>Replacement of manoeuvring overhead lines with weathertight
solutions in the distribution network</t>
  </si>
  <si>
    <t>Related dimensions of the European Union Energy Union</t>
  </si>
  <si>
    <t>Sector affected</t>
  </si>
  <si>
    <t>Distribution of electricity</t>
  </si>
  <si>
    <t>Greenhouse gases directly affected</t>
  </si>
  <si>
    <t>Planned budget</t>
  </si>
  <si>
    <t>Expected impact</t>
  </si>
  <si>
    <t>Increased efficiency of the electricity grid</t>
  </si>
  <si>
    <t>Type of programme or measure</t>
  </si>
  <si>
    <t>European Union legislation on which the programme or action is based</t>
  </si>
  <si>
    <t>Energy Efficiency Directive 2012/27/EU</t>
  </si>
  <si>
    <t>Status of implementation of the programme or action</t>
  </si>
  <si>
    <t>Period of implementation of the programme or measure</t>
  </si>
  <si>
    <t>2017-2030</t>
  </si>
  <si>
    <t>Scenario in which the programme or measure is considered</t>
  </si>
  <si>
    <t>NIP (not icluded in projections)</t>
  </si>
  <si>
    <t>Persons or bodies responsible for the implementation of the programme or action</t>
  </si>
  <si>
    <t>Ministry of Economic Affairs and Communications (Government of the Republic)</t>
  </si>
  <si>
    <t>Reference to analyses or technical reports</t>
  </si>
  <si>
    <t>https://energiatalgud.ee/img_auth.php/1/12/Eesti_Arengufond._Elektriv%C3%B5rgu_t%C3%A4nane_olukord._V%C3%B5imalikud_arengustsenaariumid.pdf</t>
  </si>
  <si>
    <t>Type of programme or action (sign relevant e.g. with “X”)</t>
  </si>
  <si>
    <t>X</t>
  </si>
  <si>
    <t>OUTCOME</t>
  </si>
  <si>
    <t>Status of programme or action implementation (sign relevant e.g. with “X”)</t>
  </si>
  <si>
    <t>X</t>
  </si>
  <si>
    <t>OUTCOME</t>
  </si>
  <si>
    <t>Chapter of the REKK</t>
  </si>
  <si>
    <t>3.2.vi</t>
  </si>
  <si>
    <t>Other related Chapters of the NEW 2030</t>
  </si>
  <si>
    <t>Number of the programme or measure</t>
  </si>
  <si>
    <t>Title of the programme or measure</t>
  </si>
  <si>
    <t>Switch to remote reading system</t>
  </si>
  <si>
    <t>Aim</t>
  </si>
  <si>
    <t>Switching consumers to remote reading systems</t>
  </si>
  <si>
    <t>Quantitative target</t>
  </si>
  <si>
    <t>All consumers are equipped with remote reading equipment on 1 January 2017</t>
  </si>
  <si>
    <t>Brief description</t>
  </si>
  <si>
    <t>Installation of remotely readable meters for all consumers, introduction of remote reading</t>
  </si>
  <si>
    <t>Related dimensions of the European Union Energy Union</t>
  </si>
  <si>
    <t>Sector affected</t>
  </si>
  <si>
    <t>Distribution of electricity</t>
  </si>
  <si>
    <t>Greenhouse gases directly affected</t>
  </si>
  <si>
    <t>CO2</t>
  </si>
  <si>
    <t>Planned budget</t>
  </si>
  <si>
    <t>Expected impact</t>
  </si>
  <si>
    <t>Increased efficiency of the electricity grid</t>
  </si>
  <si>
    <t>Type of programme or measure</t>
  </si>
  <si>
    <t>European Union legislation on which the programme or action is based</t>
  </si>
  <si>
    <t>Energy Efficiency Directive 2012/27/EU</t>
  </si>
  <si>
    <t>Status of implementation of the programme or action</t>
  </si>
  <si>
    <t>Period of implementation of the programme or measure</t>
  </si>
  <si>
    <t>2010-2017</t>
  </si>
  <si>
    <t>Scenario in which the programme or measure is considered</t>
  </si>
  <si>
    <t>NIP (not icluded in projections)</t>
  </si>
  <si>
    <t>Persons or bodies responsible for the implementation of the programme or action</t>
  </si>
  <si>
    <t>Ministry of Economic Affairs and Communications (Government of the Republic)</t>
  </si>
  <si>
    <t>Reference to analyses or technical reports</t>
  </si>
  <si>
    <t>Type of programme or action (sign relevant e.g. with “X”)</t>
  </si>
  <si>
    <t>X</t>
  </si>
  <si>
    <t>OUTCOME</t>
  </si>
  <si>
    <t>Status of programme or action implementation (sign relevant e.g. with “X”)</t>
  </si>
  <si>
    <t>X</t>
  </si>
  <si>
    <t>OUTCOME</t>
  </si>
  <si>
    <t>Chapter of the REKK</t>
  </si>
  <si>
    <t>3.3.i</t>
  </si>
  <si>
    <t>Other related Chapters of the NEW 2030</t>
  </si>
  <si>
    <t>Number of the programme or measure</t>
  </si>
  <si>
    <t>Title of the programme or measure</t>
  </si>
  <si>
    <t>Synchronisation of the Baltic States’ electricity system with the Continental European synchronous area</t>
  </si>
  <si>
    <t>Aim</t>
  </si>
  <si>
    <t>Synchronisation of the Baltic States’ electricity system in the synchronous area under EU law</t>
  </si>
  <si>
    <t>Quantitative target</t>
  </si>
  <si>
    <t>Estonia is connected to the European Union-controlled synchronous area (2025)</t>
  </si>
  <si>
    <t>Brief description</t>
  </si>
  <si>
    <t>Synchronisation of the Baltic States’ electricity system with the Continental European synchronous area</t>
  </si>
  <si>
    <t>Related dimensions of the European Union Energy Union</t>
  </si>
  <si>
    <t>Sector affected</t>
  </si>
  <si>
    <t>Distribution of electricity</t>
  </si>
  <si>
    <t>Greenhouse gases directly affected</t>
  </si>
  <si>
    <t>Planned budget</t>
  </si>
  <si>
    <t>Expected impact</t>
  </si>
  <si>
    <t>Increased electricity interconnection, increased security of supply</t>
  </si>
  <si>
    <t>Type of programme or measure</t>
  </si>
  <si>
    <t>European Union legislation on which the programme or action is based</t>
  </si>
  <si>
    <t>Status of implementation of the programme or action</t>
  </si>
  <si>
    <t>Period of implementation of the programme or measure</t>
  </si>
  <si>
    <t>2018-2025</t>
  </si>
  <si>
    <t>Scenario in which the programme or measure is considered</t>
  </si>
  <si>
    <t>NIP (not icluded in projections)</t>
  </si>
  <si>
    <t>Persons or bodies responsible for the implementation of the programme or action</t>
  </si>
  <si>
    <t>Ministry of Economic Affairs and Communications (Government of the Republic)</t>
  </si>
  <si>
    <t>Reference to analyses or technical reports</t>
  </si>
  <si>
    <t>Type of programme or action (sign relevant e.g. with “X”)</t>
  </si>
  <si>
    <t>Direct support (Economic)</t>
  </si>
  <si>
    <t>Education (Education)</t>
  </si>
  <si>
    <t>Taxation (Fiscal)</t>
  </si>
  <si>
    <t>Notification (Information)</t>
  </si>
  <si>
    <t>Planning (Planning)</t>
  </si>
  <si>
    <t>Legislation (Regulatory)</t>
  </si>
  <si>
    <t>Research and Development (Research)</t>
  </si>
  <si>
    <t>Voluntary (Voluntary)</t>
  </si>
  <si>
    <t>Other (Other)</t>
  </si>
  <si>
    <t>X</t>
  </si>
  <si>
    <t>OUTCOME</t>
  </si>
  <si>
    <t>Status of programme or action implementation (sign relevant e.g. with “X”)</t>
  </si>
  <si>
    <t>Implemented (Adopted or Expired)</t>
  </si>
  <si>
    <t>Ongoing (implements)</t>
  </si>
  <si>
    <t>X</t>
  </si>
  <si>
    <t>Planned (Planned)</t>
  </si>
  <si>
    <t>Planning (Provisional)</t>
  </si>
  <si>
    <t>OUTCOME</t>
  </si>
  <si>
    <t>Chapter of the REKK</t>
  </si>
  <si>
    <t>3.1.2.ii</t>
  </si>
  <si>
    <t>Other related Chapters of the NEW 2030</t>
  </si>
  <si>
    <t>Number of the programme or measure</t>
  </si>
  <si>
    <t>Title of the programme or measure</t>
  </si>
  <si>
    <t xml:space="preserve">Acquisition of air surveillance radars for the development of wind farms </t>
  </si>
  <si>
    <t>Aim</t>
  </si>
  <si>
    <t>Increasing the share of renewable electricity</t>
  </si>
  <si>
    <t>Quantitative target</t>
  </si>
  <si>
    <t>Exempt from continental-Estonian altitude limits in 2024/2025.</t>
  </si>
  <si>
    <t>Brief description</t>
  </si>
  <si>
    <t xml:space="preserve">The altitude limits imposed by national defence considerations apply to a large part of Estonia’s land and sea areas (more stringent in North-East Estonia, South East Estonia and Western Estonia). A possible solution is to invest in additional pre-warning systems and to exempt areas suitable for the construction of wind farms from national protective altitude limits. The Advance Warning Systems include both nationally defensive air surveillance radars and radio systems necessary to ensure the prior alert of the State and the Maritime Surveillance radar of the Police and Border Guard Board. The objective of the measure is to support the development of wind energy through the acquisition of radars in order to promote the development of renewable energy in Estonia. For some regions, the possible solution is to invest in additional compensatory measures and to exempt areas suitable for the construction of wind farms from national protective altitude limits. Regions will be exempted from altitude restrictions in 2024/2025. </t>
  </si>
  <si>
    <t>Related dimensions of the European Union Energy Union</t>
  </si>
  <si>
    <t>Debriefing</t>
  </si>
  <si>
    <t>Sector affected</t>
  </si>
  <si>
    <t>Distribution of electricity</t>
  </si>
  <si>
    <t>Greenhouse gases directly affected</t>
  </si>
  <si>
    <t>The measure indirectly contributes to the reduction of GHG. Each MWh of renewable electricity reduces GHG emissions by about 1.2 t CO2.</t>
  </si>
  <si>
    <t>Planned budget</t>
  </si>
  <si>
    <t>Expected impact</t>
  </si>
  <si>
    <t>Increased electricity interconnection, increased security of supply, increased share of renewable energy</t>
  </si>
  <si>
    <t>Type of programme or measure</t>
  </si>
  <si>
    <t>European Union legislation on which the programme or action is based</t>
  </si>
  <si>
    <t>Renewable Energy Directive</t>
  </si>
  <si>
    <t>Status of implementation of the programme or action</t>
  </si>
  <si>
    <t>Period of implementation of the programme or measure</t>
  </si>
  <si>
    <t>Scenario in which the programme or measure is considered</t>
  </si>
  <si>
    <t>NIP (not icluded in projections)</t>
  </si>
  <si>
    <t>Persons or bodies responsible for the implementation of the programme or action</t>
  </si>
  <si>
    <t>Ministry of Economic Affairs and Communications (Government of the Republic)</t>
  </si>
  <si>
    <t>Reference to analyses or technical reports</t>
  </si>
  <si>
    <t>Type of programme or action (sign relevant e.g. with “X”)</t>
  </si>
  <si>
    <t>Direct support (Economic)</t>
  </si>
  <si>
    <t>Education (Education)</t>
  </si>
  <si>
    <t>Taxation (Fiscal)</t>
  </si>
  <si>
    <t>Notification (Information)</t>
  </si>
  <si>
    <t>Planning (Planning)</t>
  </si>
  <si>
    <t>Legislation (Regulatory)</t>
  </si>
  <si>
    <t>Research and Development (Research)</t>
  </si>
  <si>
    <t>Voluntary (Voluntary)</t>
  </si>
  <si>
    <t>Other (Other)</t>
  </si>
  <si>
    <t>X</t>
  </si>
  <si>
    <t>OUTCOME</t>
  </si>
  <si>
    <t>Status of programme or action implementation (sign relevant e.g. with “X”)</t>
  </si>
  <si>
    <t>Implemented (Adopted or Expired)</t>
  </si>
  <si>
    <t>Ongoing (implements)</t>
  </si>
  <si>
    <t>X</t>
  </si>
  <si>
    <t>Planned (Planned)</t>
  </si>
  <si>
    <t>Planning (Provisional)</t>
  </si>
  <si>
    <t>OUTCOME</t>
  </si>
  <si>
    <t>Chapter of the REKK</t>
  </si>
  <si>
    <t>3.1.2.iii</t>
  </si>
  <si>
    <t>Other related Chapters of the NEW 2030</t>
  </si>
  <si>
    <t>Number of the programme or measure</t>
  </si>
  <si>
    <t>Title of the programme or measure</t>
  </si>
  <si>
    <t xml:space="preserve">Pre-development of offshore wind farms (associations, planning), joint project </t>
  </si>
  <si>
    <t>Aim</t>
  </si>
  <si>
    <t>Increasing the share of renewable electricity in production</t>
  </si>
  <si>
    <t>Quantitative target</t>
  </si>
  <si>
    <t>Brief description</t>
  </si>
  <si>
    <t xml:space="preserve">In order to build offshore wind farms, developers must already incur significant costs before it is clear whether a wind farm can be built in the area. For example, it may become apparent that this area needs to be protected by nature protection. High risks increase the price of renewable electricity for society and discourage potential developers. A possible solution is to take steps by the State to advance the development of a offshore wind farm (e.g. carrying out the necessary planning procedures, establishing a connection to the electricity grid). In particular, it makes sense to consider such pre-development by the State in joint projects with other countries. </t>
  </si>
  <si>
    <t>Related dimensions of the European Union Energy Union</t>
  </si>
  <si>
    <t>Sector affected</t>
  </si>
  <si>
    <t>Distribution of electricity</t>
  </si>
  <si>
    <t>Greenhouse gases directly affected</t>
  </si>
  <si>
    <t>The measure indirectly contributes to the reduction of GHG. Each MWh of renewable electricity reduces GHG emissions by about 1.2 t CO2.</t>
  </si>
  <si>
    <t>Planned budget</t>
  </si>
  <si>
    <t>Expected impact</t>
  </si>
  <si>
    <t>Increased electricity interconnection, increased security of supply</t>
  </si>
  <si>
    <t>Type of programme or measure</t>
  </si>
  <si>
    <t>European Union legislation on which the programme or action is based</t>
  </si>
  <si>
    <t>Renewable Energy Directive</t>
  </si>
  <si>
    <t>Status of implementation of the programme or action</t>
  </si>
  <si>
    <t>Period of implementation of the programme or measure</t>
  </si>
  <si>
    <t>Scenario in which the programme or measure is considered</t>
  </si>
  <si>
    <t>NIP (not icluded in projections)</t>
  </si>
  <si>
    <t>Persons or bodies responsible for the implementation of the programme or action</t>
  </si>
  <si>
    <t>Ministry of Economic Affairs and Communications (Government of the Republic)</t>
  </si>
  <si>
    <t>Reference to analyses or technical reports</t>
  </si>
  <si>
    <t>Type of programme or action (sign relevant e.g. with “X”)</t>
  </si>
  <si>
    <t>Direct support (Economic)</t>
  </si>
  <si>
    <t>Education (Education)</t>
  </si>
  <si>
    <t>Taxation (Fiscal)</t>
  </si>
  <si>
    <t>Notification (Information)</t>
  </si>
  <si>
    <t>Planning (Planning)</t>
  </si>
  <si>
    <t>Legislation (Regulatory)</t>
  </si>
  <si>
    <t>Research and Development (Research)</t>
  </si>
  <si>
    <t>Voluntary (Voluntary)</t>
  </si>
  <si>
    <t>Other (Other)</t>
  </si>
  <si>
    <t>X</t>
  </si>
  <si>
    <t>OUTCOME</t>
  </si>
  <si>
    <t>Status of programme or action implementation (sign relevant e.g. with “X”)</t>
  </si>
  <si>
    <t>Implemented (Adopted or Expired)</t>
  </si>
  <si>
    <t>Ongoing (implements)</t>
  </si>
  <si>
    <t>Planned (Planned)</t>
  </si>
  <si>
    <t>Planning (Provisional)</t>
  </si>
  <si>
    <t>X</t>
  </si>
  <si>
    <t>OUTCOME</t>
  </si>
  <si>
    <t>Chapter of the REKK</t>
  </si>
  <si>
    <t>3.1.1.i</t>
  </si>
  <si>
    <t>Other related Chapters of the NEW 2030</t>
  </si>
  <si>
    <t>Number of the programme or measure</t>
  </si>
  <si>
    <t>Title of the programme or measure</t>
  </si>
  <si>
    <t>Deployment of renewable energy at PPA maritime surveillance radar stations in small islands</t>
  </si>
  <si>
    <t>Aim</t>
  </si>
  <si>
    <t>Increasing the share of renewable energy sources in the electricity sector;  Efficiency gains in the energy and conversion sector (energy supply)</t>
  </si>
  <si>
    <t>Quantitative target</t>
  </si>
  <si>
    <t>Small production of energy from renewable sources on islands:
2025 – 0.075 GWh</t>
  </si>
  <si>
    <t>Brief description</t>
  </si>
  <si>
    <t>Increase energy from renewable sources. About 2/3 of the electricity supply system envisaged will be produced by renewable power plants. The system must be fully automatic and operate without interruption, and thus a diesel generator with a battery bank is also used. The introduction of a renewable energy system would reduce the operating hours of today’s diesel generator by 60-70 %, significantly reducing CO2 emissions.  As of 2022, there are no plans to switch to 100 % renewables.</t>
  </si>
  <si>
    <t>Related dimensions of the European Union Energy Union</t>
  </si>
  <si>
    <t>Debriefing</t>
  </si>
  <si>
    <t>Sector affected</t>
  </si>
  <si>
    <t>Energy supply (including extraction, transmission, distribution and storage of fuels and electricity and heat generation)</t>
  </si>
  <si>
    <t>Greenhouse gases directly affected</t>
  </si>
  <si>
    <t>CO2; CH4; N2O</t>
  </si>
  <si>
    <t>Planned budget</t>
  </si>
  <si>
    <t>Expected impact</t>
  </si>
  <si>
    <t>0.01 kt CO2 eq</t>
  </si>
  <si>
    <t>Type of programme or measure</t>
  </si>
  <si>
    <t>European Union legislation on which the programme or action is based</t>
  </si>
  <si>
    <t>Directive 2018/2001 on the promotion of the use of energy from renewable sources, recast of the Directive 2009/28/EC; Effort Sharing Regulation EU 2018/842 and implementing decision on ESR Annual Emission Allocations</t>
  </si>
  <si>
    <t>Status of implementation of the programme or action</t>
  </si>
  <si>
    <t>Period of implementation of the programme or measure</t>
  </si>
  <si>
    <t>2021-2022</t>
  </si>
  <si>
    <t>Scenario in which the programme or measure is considered</t>
  </si>
  <si>
    <t>WEM</t>
  </si>
  <si>
    <t>Persons or bodies responsible for the implementation of the programme or action</t>
  </si>
  <si>
    <t>National Defence Investment Centre (NCIC)</t>
  </si>
  <si>
    <t>Reference to analyses or technical reports</t>
  </si>
  <si>
    <t>Comment</t>
  </si>
  <si>
    <t xml:space="preserve">The expected impact is presented as an average for the period 2021-2030. </t>
  </si>
  <si>
    <t>Type of programme or action (sign relevant e.g. with “X”)</t>
  </si>
  <si>
    <t>Direct support (Economic)</t>
  </si>
  <si>
    <t>X</t>
  </si>
  <si>
    <t>Education (Education)</t>
  </si>
  <si>
    <t>Taxation (Fiscal)</t>
  </si>
  <si>
    <t>Notification (Information)</t>
  </si>
  <si>
    <t>Planning (Planning)</t>
  </si>
  <si>
    <t>Legislation (Regulatory)</t>
  </si>
  <si>
    <t>Research and Development (Research)</t>
  </si>
  <si>
    <t>Voluntary (Voluntary)</t>
  </si>
  <si>
    <t>Other (Other)</t>
  </si>
  <si>
    <t>OUTCOME</t>
  </si>
  <si>
    <t>Status of programme or action implementation (sign relevant e.g. with “X”)</t>
  </si>
  <si>
    <t>Implemented (Adopted or Expired)</t>
  </si>
  <si>
    <t>Ongoing (implements)</t>
  </si>
  <si>
    <t>X</t>
  </si>
  <si>
    <t>Planned (Planned)</t>
  </si>
  <si>
    <t>Planning (Provisional)</t>
  </si>
  <si>
    <t>OUTCOME</t>
  </si>
  <si>
    <t>Chapter of the REKK</t>
  </si>
  <si>
    <t>3.1.1.i</t>
  </si>
  <si>
    <t>Other related Chapters of the NEW 2030</t>
  </si>
  <si>
    <t>Number of the programme or measure</t>
  </si>
  <si>
    <t>Title of the programme or measure</t>
  </si>
  <si>
    <t>Increasing the share of solar energy in electricity generation</t>
  </si>
  <si>
    <t>Aim</t>
  </si>
  <si>
    <t xml:space="preserve">Increasing the share of renewable energy sources in the electricity sector </t>
  </si>
  <si>
    <t>Quantitative target</t>
  </si>
  <si>
    <t>Solar electricity generation:
2025-250 GWh 
2030-650 GWh</t>
  </si>
  <si>
    <t>Brief description</t>
  </si>
  <si>
    <t xml:space="preserve">Investments in the construction of solar parks to increase electricity from renewable sources. Investment support is indirect (subsidies for the production of electricity from renewable sources). As of 2023, the current production-based support scheme is &amp; 50kW for solar parks whose access ended in 2020. The aid shall be paid for a period of 12 years from the start of production. </t>
  </si>
  <si>
    <t>Related dimensions of the European Union Energy Union</t>
  </si>
  <si>
    <t>Debriefing</t>
  </si>
  <si>
    <t>Sector affected</t>
  </si>
  <si>
    <t>Energy supply (including extraction, transmission, distribution and storage of fuels and electricity and heat generation)</t>
  </si>
  <si>
    <t>Greenhouse gases directly affected</t>
  </si>
  <si>
    <t>CO2; CH4; N2O</t>
  </si>
  <si>
    <t>Planned budget</t>
  </si>
  <si>
    <t>Expected impact</t>
  </si>
  <si>
    <t>216,34</t>
  </si>
  <si>
    <t>Type of programme or measure</t>
  </si>
  <si>
    <t>European Union legislation on which the programme or action is based</t>
  </si>
  <si>
    <t>Effort Sharing Regulation EU 2018/842 and implementing decision on ESR Annual Emission Allocations; EU ETS Directive 2003/87/EC as amended by Directive 2008/101/EC, Directive 2009/29/EC and Directive 2018/410 and implementing legislation, in particular 2010/2/EU, 2011/278/EU, 2011/638/EU, 176/2014/EU, and Decision (EU) 2015/1814; Effort Sharing Decision 406/2009/EC, ESD Annual Emission Allocation (AEA) Decision 2013/634/EU and Commission Decision (EU) 2017/1471 amending Decision 2013/162/EU; Energy Directive 2012/27/EU as amended by Directive 2018/2002</t>
  </si>
  <si>
    <t>Status of implementation of the programme or action</t>
  </si>
  <si>
    <t>Period of implementation of the programme or measure</t>
  </si>
  <si>
    <t>2019-2030</t>
  </si>
  <si>
    <t>Scenario in which the programme or measure is considered</t>
  </si>
  <si>
    <t>WEM</t>
  </si>
  <si>
    <t>Persons or bodies responsible for the implementation of the programme or action</t>
  </si>
  <si>
    <t>Ministry of Economic Affairs and Communications (Government of the Republic)</t>
  </si>
  <si>
    <t>Reference to analyses or technical reports</t>
  </si>
  <si>
    <t>Comment</t>
  </si>
  <si>
    <t>The expected impact is presented as an average over the period 2021-2030 for the year</t>
  </si>
  <si>
    <t>Type of programme or action (sign relevant e.g. with “X”)</t>
  </si>
  <si>
    <t>Direct support (Economic)</t>
  </si>
  <si>
    <t>X</t>
  </si>
  <si>
    <t>Education (Education)</t>
  </si>
  <si>
    <t>Taxation (Fiscal)</t>
  </si>
  <si>
    <t>Notification (Information)</t>
  </si>
  <si>
    <t>Planning (Planning)</t>
  </si>
  <si>
    <t>Legislation (Regulatory)</t>
  </si>
  <si>
    <t>X</t>
  </si>
  <si>
    <t>Research and Development (Research)</t>
  </si>
  <si>
    <t>Voluntary (Voluntary)</t>
  </si>
  <si>
    <t>Other (Other)</t>
  </si>
  <si>
    <t>OUTCOME</t>
  </si>
  <si>
    <t>Status of programme or action implementation (sign relevant e.g. with “X”)</t>
  </si>
  <si>
    <t>Implemented (Adopted or Expired)</t>
  </si>
  <si>
    <t>Ongoing (implements)</t>
  </si>
  <si>
    <t>X</t>
  </si>
  <si>
    <t>Planned (Planned)</t>
  </si>
  <si>
    <t>Planning (Provisional)</t>
  </si>
  <si>
    <t>OUTCOME</t>
  </si>
  <si>
    <t>Chapter of the REKK</t>
  </si>
  <si>
    <t>3.3.i</t>
  </si>
  <si>
    <t>Other related Chapters of the NEW 2030</t>
  </si>
  <si>
    <t>Number of the programme or measure</t>
  </si>
  <si>
    <t>Title of the programme or measure</t>
  </si>
  <si>
    <t>Support for improving the energy efficiency of fishing vessels and mitigating climate change</t>
  </si>
  <si>
    <t>Aim</t>
  </si>
  <si>
    <t>Improving energy efficiency in industrial end-use sectors (energy consumption)</t>
  </si>
  <si>
    <t>Quantitative target</t>
  </si>
  <si>
    <t>Energy savings of the measure at 27.2 GWh by 2030</t>
  </si>
  <si>
    <t>Brief description</t>
  </si>
  <si>
    <t>The objective of the measure is to increase the energy savings and resource productivity of enterprises through the introduction of more sustainable technologies and solutions, while reducing the impact on the environment. Resource productivity is an indicator of the efficiency of the use of materials, which characterises the extent to which added value is generated through the use of a unit of material. Thus, the objective of the support is both to increase energy savings and to use resources or materials (water, raw materials, heating, waste, etc.). More efficient energy use will lead to significant financial savings and reduce GHG emissions. Support the implementation of an energy or resource-saving solution on the basis of an energy or resource audit.</t>
  </si>
  <si>
    <t>Related dimensions of the European Union Energy Union</t>
  </si>
  <si>
    <t>Debriefing</t>
  </si>
  <si>
    <t>Sector affected</t>
  </si>
  <si>
    <t>Energy supply (including extraction, transmission, distribution and storage of fuels and electricity and heat generation)</t>
  </si>
  <si>
    <t>Greenhouse gases directly affected</t>
  </si>
  <si>
    <t>CO2; CH4; N2O</t>
  </si>
  <si>
    <t>Planned budget</t>
  </si>
  <si>
    <t>Expected impact</t>
  </si>
  <si>
    <t>2.91 kt CO2eq</t>
  </si>
  <si>
    <t>Type of programme or measure</t>
  </si>
  <si>
    <t>European Union legislation on which the programme or action is based</t>
  </si>
  <si>
    <t xml:space="preserve">Effort Sharing Regulation EU 2018/842 and implementing decision on ESR Annual Emission Allocations; Energy Directive 2012/27/EU as amended by Directive 2018/2002
</t>
  </si>
  <si>
    <t>Status of implementation of the programme or action</t>
  </si>
  <si>
    <t>Period of implementation of the programme or measure</t>
  </si>
  <si>
    <t>2017-2022</t>
  </si>
  <si>
    <t>Scenario in which the programme or measure is considered</t>
  </si>
  <si>
    <t>WEM</t>
  </si>
  <si>
    <t>Persons or bodies responsible for the implementation of the programme or action</t>
  </si>
  <si>
    <t>Agricultural Registers and Information Board</t>
  </si>
  <si>
    <t>Reference to analyses or technical reports</t>
  </si>
  <si>
    <t>Comment</t>
  </si>
  <si>
    <t>The expected impact is presented as an average over the period 2021-2030 for the year</t>
  </si>
  <si>
    <t>Type of programme or action (sign relevant e.g. with “X”)</t>
  </si>
  <si>
    <t>Direct support (Economic)</t>
  </si>
  <si>
    <t>X</t>
  </si>
  <si>
    <t>Education (Education)</t>
  </si>
  <si>
    <t>Taxation (Fiscal)</t>
  </si>
  <si>
    <t>Notification (Information)</t>
  </si>
  <si>
    <t>Planning (Planning)</t>
  </si>
  <si>
    <t>Legislation (Regulatory)</t>
  </si>
  <si>
    <t>Research and Development (Research)</t>
  </si>
  <si>
    <t>Voluntary (Voluntary)</t>
  </si>
  <si>
    <t>Other (Other)</t>
  </si>
  <si>
    <t>OUTCOME</t>
  </si>
  <si>
    <t>Status of programme or action implementation (sign relevant e.g. with “X”)</t>
  </si>
  <si>
    <t>Implemented (Adopted or Expired)</t>
  </si>
  <si>
    <t>Ongoing (implements)</t>
  </si>
  <si>
    <t>X</t>
  </si>
  <si>
    <t>Planned (Planned)</t>
  </si>
  <si>
    <t>Planning (Provisional)</t>
  </si>
  <si>
    <t>OUTCOME</t>
  </si>
  <si>
    <t>Chapter of the REKK</t>
  </si>
  <si>
    <t>3.1.1.i</t>
  </si>
  <si>
    <t>Other related Chapters of the NEW 2030</t>
  </si>
  <si>
    <t>Number of the programme or measure</t>
  </si>
  <si>
    <t>Title of the programme or measure</t>
  </si>
  <si>
    <t>Support for energy and resource audits of fishery and aquaculture products processing companies</t>
  </si>
  <si>
    <t>Aim</t>
  </si>
  <si>
    <t>Improving energy efficiency in industrial end-use sectors (energy consumption)</t>
  </si>
  <si>
    <t>Quantitative target</t>
  </si>
  <si>
    <t>Brief description</t>
  </si>
  <si>
    <t>The objective of the measure is to support the implementation of an energy and resource audit. The energy and resources audit shall identify those investments in the processing of fishery and aquaculture products that contribute to saving energy or reducing the environmental impact, including investments in waste management. The measure will shift companies to a more sustainable mindset and promote cost-effective measures.</t>
  </si>
  <si>
    <t>Related dimensions of the European Union Energy Union</t>
  </si>
  <si>
    <t>Debriefing</t>
  </si>
  <si>
    <t>Sector affected</t>
  </si>
  <si>
    <t>Energy supply (including extraction, transmission, distribution and storage of fuels and electricity and heat generation)</t>
  </si>
  <si>
    <t>Greenhouse gases directly affected</t>
  </si>
  <si>
    <t>CO2; CH4; N2O</t>
  </si>
  <si>
    <t>Planned budget</t>
  </si>
  <si>
    <t>Expected impact</t>
  </si>
  <si>
    <t>Type of programme or measure</t>
  </si>
  <si>
    <t>European Union legislation on which the programme or action is based</t>
  </si>
  <si>
    <t>Effort Sharing Regulation EU 2018/842 and implementing decision on ESR Annual Emission Allocations; Energy Directive 2012/27/EU as amended by Directive 2018/2002</t>
  </si>
  <si>
    <t>Status of implementation of the programme or action</t>
  </si>
  <si>
    <t>Period of implementation of the programme or measure</t>
  </si>
  <si>
    <t>2017-2022</t>
  </si>
  <si>
    <t>Scenario in which the programme or measure is considered</t>
  </si>
  <si>
    <t>NIP (not icluded in projections)</t>
  </si>
  <si>
    <t>Persons or bodies responsible for the implementation of the programme or action</t>
  </si>
  <si>
    <t>Agricultural Registers and Information Board</t>
  </si>
  <si>
    <t>Reference to analyses or technical reports</t>
  </si>
  <si>
    <t>Comment</t>
  </si>
  <si>
    <t>Type of programme or action (sign relevant e.g. with “X”)</t>
  </si>
  <si>
    <t>Direct support (Economic)</t>
  </si>
  <si>
    <t>X</t>
  </si>
  <si>
    <t>Education (Education)</t>
  </si>
  <si>
    <t>Taxation (Fiscal)</t>
  </si>
  <si>
    <t>Notification (Information)</t>
  </si>
  <si>
    <t>Planning (Planning)</t>
  </si>
  <si>
    <t>Legislation (Regulatory)</t>
  </si>
  <si>
    <t>Research and Development (Research)</t>
  </si>
  <si>
    <t>Voluntary (Voluntary)</t>
  </si>
  <si>
    <t>Other (Other)</t>
  </si>
  <si>
    <t>OUTCOME</t>
  </si>
  <si>
    <t>Status of programme or action implementation (sign relevant e.g. with “X”)</t>
  </si>
  <si>
    <t>Implemented (Adopted or Expired)</t>
  </si>
  <si>
    <t>Ongoing (implements)</t>
  </si>
  <si>
    <t>X</t>
  </si>
  <si>
    <t>Planned (Planned)</t>
  </si>
  <si>
    <t>Planning (Provisional)</t>
  </si>
  <si>
    <t>OUTCOME</t>
  </si>
  <si>
    <t>Chapter of the REKK</t>
  </si>
  <si>
    <t>3.1.1.i</t>
  </si>
  <si>
    <t>Other related Chapters of the NEW 2030</t>
  </si>
  <si>
    <t>Number of the programme or measure</t>
  </si>
  <si>
    <t>Title of the programme or measure</t>
  </si>
  <si>
    <t>Support for the deployment of renewable energy in small residential buildings and the modernisation of heating systems</t>
  </si>
  <si>
    <t>Aim</t>
  </si>
  <si>
    <t>Quantitative target</t>
  </si>
  <si>
    <t>Energy savings:
As a result of renovation – 2.45 GWh (2025)</t>
  </si>
  <si>
    <t>Brief description</t>
  </si>
  <si>
    <t>The measure supports the purchase and installation of space heaters in small residential buildings. Under this activity, heating systems in 1850 buildings are planned to be upgraded. Assuming an average of 150 m² for a building with an energy consumption of 16 MWh/year and a retrofitting of a depreciated heater, resulting in an efficiency improvement of 5 %</t>
  </si>
  <si>
    <t>Related dimensions of the European Union Energy Union</t>
  </si>
  <si>
    <t>Debriefing</t>
  </si>
  <si>
    <t>Sector affected</t>
  </si>
  <si>
    <t>Energy supply (including extraction, transmission, distribution and storage of fuels and electricity and heat generation)</t>
  </si>
  <si>
    <t>Greenhouse gases directly affected</t>
  </si>
  <si>
    <t>CO2; CH4; N2O</t>
  </si>
  <si>
    <t>Planned budget</t>
  </si>
  <si>
    <t>Expected impact</t>
  </si>
  <si>
    <t>0.26 kt CO2 eq</t>
  </si>
  <si>
    <t>Type of programme or measure</t>
  </si>
  <si>
    <t>European Union legislation on which the programme or action is based</t>
  </si>
  <si>
    <t>Effort Sharing Regulation EU 2018/842 and implementing decision on ESR Annual Emission Allocations; Energy Efficiency Directive 2012/27/EU as amended by Directive 2018/2002; Directive 2016/2284 on the reduction of national emissions of certain atmospheric pollutants, amending Directive 2003/35/EC and repealing Directive 2001/81/EC</t>
  </si>
  <si>
    <t>Status of implementation of the programme or action</t>
  </si>
  <si>
    <t>Period of implementation of the programme or measure</t>
  </si>
  <si>
    <t>2014—</t>
  </si>
  <si>
    <t>Scenario in which the programme or measure is considered</t>
  </si>
  <si>
    <t>WEM</t>
  </si>
  <si>
    <t>Persons or bodies responsible for the implementation of the programme or action</t>
  </si>
  <si>
    <t>Environmental Investment Centre</t>
  </si>
  <si>
    <t>Reference to analyses or technical reports</t>
  </si>
  <si>
    <t>https://www.riigiteataja.ee/akt/114102016007?leiaKehtiv</t>
  </si>
  <si>
    <t>Comment</t>
  </si>
  <si>
    <t xml:space="preserve">The expected impact is presented as an average for the period 2021-2030.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</si>
  <si>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</si>
  <si>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</si>
  <si>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</si>
  <si>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</si>
  <si>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</si>
  <si>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</si>
  <si>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</si>
  <si>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</si>
  <si>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</si>
  <si>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</si>
  <si>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</si>
  <si>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Support for energy and resource audits in industrial companies</t>
  </si>
  <si>
    <t>Aim</t>
  </si>
  <si>
    <t>Improving energy efficiency in industrial end-use sectors (energy consumption)</t>
  </si>
  <si>
    <t>Quantitative target</t>
  </si>
  <si>
    <t>Brief description</t>
  </si>
  <si>
    <t>The objective of the action is to raise awareness and support investment in energy and resource-efficient industries.</t>
  </si>
  <si>
    <t>Related dimensions of the European Union Energy Union</t>
  </si>
  <si>
    <t>Debriefing</t>
  </si>
  <si>
    <t>Sector affected</t>
  </si>
  <si>
    <t>Energy consumption</t>
  </si>
  <si>
    <t>Greenhouse gases directly affected</t>
  </si>
  <si>
    <t>CO2; CH4; N2O</t>
  </si>
  <si>
    <t>Planned budget</t>
  </si>
  <si>
    <t>Expected impact</t>
  </si>
  <si>
    <t>Type of programme or measure</t>
  </si>
  <si>
    <t>European Union legislation on which the programme or action is based</t>
  </si>
  <si>
    <t>Effort Sharing Regulation EU 2018/842 and implementing decision on ESR Annual Emission Allocations; Energy Directive 2012/27/EU as amended by Directive 2018/2002</t>
  </si>
  <si>
    <t>Status of implementation of the programme or action</t>
  </si>
  <si>
    <t>Period of implementation of the programme or measure</t>
  </si>
  <si>
    <t>2016—</t>
  </si>
  <si>
    <t>Scenario in which the programme or measure is considered</t>
  </si>
  <si>
    <t>NIP (not icluded in projections)</t>
  </si>
  <si>
    <t>Persons or bodies responsible for the implementation of the programme or action</t>
  </si>
  <si>
    <t>Environmental Investment Centre</t>
  </si>
  <si>
    <t>Reference to analyses or technical reports</t>
  </si>
  <si>
    <t>https://www.riigiteataja.ee/akt/101072016008?leiaKehtiv</t>
  </si>
  <si>
    <t>Comment</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</si>
  <si>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</si>
  <si>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</si>
  <si>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</si>
  <si>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</si>
  <si>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</si>
  <si>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</si>
  <si>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</si>
  <si>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</si>
  <si>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</si>
  <si>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</si>
  <si>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</si>
  <si>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Energy and resource efficiency in enterprises</t>
  </si>
  <si>
    <t>Aim</t>
  </si>
  <si>
    <t>Improving energy efficiency in industrial end-use sectors (energy consumption)</t>
  </si>
  <si>
    <t>Quantitative target</t>
  </si>
  <si>
    <t>Brief description</t>
  </si>
  <si>
    <t>Raising awareness and supporting investments in energy and resource efficiency industries.</t>
  </si>
  <si>
    <t>Related dimensions of the European Union Energy Union</t>
  </si>
  <si>
    <t>Debriefing</t>
  </si>
  <si>
    <t>Sector affected</t>
  </si>
  <si>
    <t>Energy consumption</t>
  </si>
  <si>
    <t>Greenhouse gases directly affected</t>
  </si>
  <si>
    <t>CO2; CH4; N2O</t>
  </si>
  <si>
    <t>Planned budget</t>
  </si>
  <si>
    <t>Expected impact</t>
  </si>
  <si>
    <t>2.03 kt CO2eq</t>
  </si>
  <si>
    <t>Type of programme or measure</t>
  </si>
  <si>
    <t>European Union legislation on which the programme or action is based</t>
  </si>
  <si>
    <t>Effort Sharing Regulation EU 2018/842 and implementing decision on ESR Annual Emission Allocations; Energy Directive 2012/27/EU as amended by Directive 2018/2002</t>
  </si>
  <si>
    <t>Status of implementation of the programme or action</t>
  </si>
  <si>
    <t>Period of implementation of the programme or measure</t>
  </si>
  <si>
    <t>Scenario in which the programme or measure is considered</t>
  </si>
  <si>
    <t>WEM</t>
  </si>
  <si>
    <t>Persons or bodies responsible for the implementation of the programme or action</t>
  </si>
  <si>
    <t>Environmental Investment Centre</t>
  </si>
  <si>
    <t>Reference to analyses or technical reports</t>
  </si>
  <si>
    <t>Comment</t>
  </si>
  <si>
    <t xml:space="preserve">The expected impact is presented as an average for the period 2021-2030.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</si>
  <si>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</si>
  <si>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</si>
  <si>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</si>
  <si>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</si>
  <si>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</si>
  <si>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</si>
  <si>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</si>
  <si>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</si>
  <si>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</si>
  <si>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</si>
  <si>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</si>
  <si>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Encouraging the uptake of biomethane</t>
  </si>
  <si>
    <t>Aim</t>
  </si>
  <si>
    <t>Quantitative target</t>
  </si>
  <si>
    <t>Brief description</t>
  </si>
  <si>
    <t xml:space="preserve">
Support the use of biomethane in public transport for the 2021-27 period under the ‘Greener Estonia’ policy objective by providing the Agency with buses working with the CNG and by supporting the construction of CNG refuelling stations, which would encourage the uptake of domestic biomethane; and 
consumption. Support will be provided for the deployment of biomethane buses, especially in rural areas. </t>
  </si>
  <si>
    <t>Related dimensions of the European Union Energy Union</t>
  </si>
  <si>
    <t>Debriefing</t>
  </si>
  <si>
    <t>Sector affected</t>
  </si>
  <si>
    <t>Medical equipment</t>
  </si>
  <si>
    <t>Greenhouse gases directly affected</t>
  </si>
  <si>
    <t>CO2; CH4; N2O</t>
  </si>
  <si>
    <t>Planned budget</t>
  </si>
  <si>
    <t>Expected impact</t>
  </si>
  <si>
    <t>Type of programme or measure</t>
  </si>
  <si>
    <t>European Union legislation on which the programme or action is based</t>
  </si>
  <si>
    <t>European Structural and Investment Funds (Provisions on the European Regional Development Fund, the European Social Fund, the Cohesion Fund, the European Agricultural Fund for Rural Development and the European Maritime and Fisheries Fund under the Multiannual Financial Framework); Energy Directive 2012/27/EU as amended by Directive 2018/2002</t>
  </si>
  <si>
    <t>Status of implementation of the programme or action</t>
  </si>
  <si>
    <t>Period of implementation of the programme or measure</t>
  </si>
  <si>
    <t>2021—</t>
  </si>
  <si>
    <t>Scenario in which the programme or measure is considered</t>
  </si>
  <si>
    <t>NIP (not icluded in projections)</t>
  </si>
  <si>
    <t>Persons or bodies responsible for the implementation of the programme or action</t>
  </si>
  <si>
    <t>Ministry of Economic Affairs and Communications (Government of the Republic)</t>
  </si>
  <si>
    <t>Reference to analyses or technical reports</t>
  </si>
  <si>
    <t>Comment</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</si>
  <si>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</si>
  <si>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</si>
  <si>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</si>
  <si>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</si>
  <si>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</si>
  <si>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</si>
  <si>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</si>
  <si>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</si>
  <si>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</si>
  <si>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</si>
  <si>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</si>
  <si>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Promoting the uptake of comprehensive hydrogen technologies</t>
  </si>
  <si>
    <t>Aim</t>
  </si>
  <si>
    <t>Quantitative target</t>
  </si>
  <si>
    <t>Brief description</t>
  </si>
  <si>
    <t xml:space="preserve">The objective of the grant is to test complete chains of hydrogen in the Estonian context, from hydrogen production to final consumption, as part of pilot projects. The implementation of the pilot green hydrogen projects will support the achievement of the NECF 2030 targets and the objectives set out in the sectoral development plans and development documents, and will contribute to the long-term climate and energy policy objectives of both the EU and Estonia. </t>
  </si>
  <si>
    <t>Related dimensions of the European Union Energy Union</t>
  </si>
  <si>
    <t>Debriefing</t>
  </si>
  <si>
    <t>Sector affected</t>
  </si>
  <si>
    <t>Energy supply</t>
  </si>
  <si>
    <t>Greenhouse gases directly affected</t>
  </si>
  <si>
    <t>CO2; CH4; N2O</t>
  </si>
  <si>
    <t>Planned budget</t>
  </si>
  <si>
    <t>Expected impact</t>
  </si>
  <si>
    <t>Type of programme or measure</t>
  </si>
  <si>
    <t>European Union legislation on which the programme or action is based</t>
  </si>
  <si>
    <t>European Structural and Investment Funds (Provisions on the European Regional Development Fund, the European Social Fund, the Cohesion Fund, the European Agricultural Fund for Rural Development and the European Maritime and Fisheries Fund under the Multiannual Financial Framework); Energy Directive 2012/27/EU as amended by Directive 2018/2002</t>
  </si>
  <si>
    <t>Status of implementation of the programme or action</t>
  </si>
  <si>
    <t>Period of implementation of the programme or measure</t>
  </si>
  <si>
    <t>2030—</t>
  </si>
  <si>
    <t>Scenario in which the programme or measure is considered</t>
  </si>
  <si>
    <t>NIP (not icluded in projections)</t>
  </si>
  <si>
    <t>Persons or bodies responsible for the implementation of the programme or action</t>
  </si>
  <si>
    <t>Ministry of Economic Affairs and Communications (Government of the Republic)</t>
  </si>
  <si>
    <t>Reference to analyses or technical reports</t>
  </si>
  <si>
    <t>Comment</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</si>
  <si>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</si>
  <si>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</si>
  <si>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</si>
  <si>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</si>
  <si>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</si>
  <si>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</si>
  <si>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</si>
  <si>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</si>
  <si>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</si>
  <si>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</si>
  <si>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</si>
  <si>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Electricity grid reinforcement programme to increase renewable energy generation capacity and adapt to climate change</t>
  </si>
  <si>
    <t>Aim</t>
  </si>
  <si>
    <t>Quantitative target</t>
  </si>
  <si>
    <t>Brief description</t>
  </si>
  <si>
    <t>The objective of the measure is to increase the capacity to integrate renewable energy generation into the grid. The activities will result in increased network capacity as well as resilience to climate change (storm resistance). Support has been granted to strengthen the West-Estonian networks for which work is ongoing. </t>
  </si>
  <si>
    <t>Related dimensions of the European Union Energy Union</t>
  </si>
  <si>
    <t>Debriefing</t>
  </si>
  <si>
    <t>Sector affected</t>
  </si>
  <si>
    <t>Energy supply</t>
  </si>
  <si>
    <t>Greenhouse gases directly affected</t>
  </si>
  <si>
    <t>CO2; CH4; N2O</t>
  </si>
  <si>
    <t>Planned budget</t>
  </si>
  <si>
    <t>Expected impact</t>
  </si>
  <si>
    <t>Type of programme or measure</t>
  </si>
  <si>
    <t>European Union legislation on which the programme or action is based</t>
  </si>
  <si>
    <t>European Structural and Investment Funds (Provisions on the European Regional Development Fund, the European Social Fund, the Cohesion Fund, the European Agricultural Fund for Rural Development and the European Maritime and Fisheries Fund under the Multiannual Financial Framework); Energy Directive 2012/27/EU as amended by Directive 2018/2002</t>
  </si>
  <si>
    <t>Status of implementation of the programme or action</t>
  </si>
  <si>
    <t>Period of implementation of the programme or measure</t>
  </si>
  <si>
    <t>2021-2027</t>
  </si>
  <si>
    <t>Scenario in which the programme or measure is considered</t>
  </si>
  <si>
    <t>NIP (not icluded in projections)</t>
  </si>
  <si>
    <t>Persons or bodies responsible for the implementation of the programme or action</t>
  </si>
  <si>
    <t>Ministry of Economic Affairs and Communications (Government of the Republic)</t>
  </si>
  <si>
    <t>Reference to analyses or technical reports</t>
  </si>
  <si>
    <t>Comment</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</si>
  <si>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</si>
  <si>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</si>
  <si>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</si>
  <si>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</si>
  <si>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</si>
  <si>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</si>
  <si>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</si>
  <si>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</si>
  <si>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</si>
  <si>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</si>
  <si>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</si>
  <si>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Pilot programme for energy storage</t>
  </si>
  <si>
    <t>Aim</t>
  </si>
  <si>
    <t>Quantitative target</t>
  </si>
  <si>
    <t>Brief description</t>
  </si>
  <si>
    <t>The objective of the measure is to boost the deployment of energy storage through investment support, thereby increasing the share of renewable energy in district heating systems and reducing the use of fossil fuels. Reducing the need for fossil energy to cover peak loads due to the use of stored energy from renewable energy. Losses in renewable energy production (e.g. in district heating networks during the summer) will also decrease, i.e. the energy efficiency of the district heating system will increase. Allows the use of resources with higher efficiency and lower GHG emissions. We share the support from the Rehabilitation and Recovery Fund (RRF) funds and it was developed by the Ministry of Economic Affairs and Communications together with the Environmental Investment Centre.</t>
  </si>
  <si>
    <t>Related dimensions of the European Union Energy Union</t>
  </si>
  <si>
    <t>Sector affected</t>
  </si>
  <si>
    <t>Energy consumption</t>
  </si>
  <si>
    <t>Greenhouse gases directly affected</t>
  </si>
  <si>
    <t>CO2; CH4; N2O</t>
  </si>
  <si>
    <t>Planned budget</t>
  </si>
  <si>
    <t>Expected impact</t>
  </si>
  <si>
    <t>Type of programme or measure</t>
  </si>
  <si>
    <t>European Union legislation on which the programme or action is based</t>
  </si>
  <si>
    <t>European Structural and Investment Funds (Provisions on the European Regional Development Fund, the European Social Fund, the Cohesion Fund, the European Agricultural Fund for Rural Development and the European Maritime and Fisheries Fund under the Multiannual Financial Framework); Energy Directive 2012/27/EU as amended by Directive 2018/2002</t>
  </si>
  <si>
    <t>Status of implementation of the programme or action</t>
  </si>
  <si>
    <t>Period of implementation of the programme or measure</t>
  </si>
  <si>
    <t>2021-2026</t>
  </si>
  <si>
    <t>Scenario in which the programme or measure is considered</t>
  </si>
  <si>
    <t>NIP (not icluded in projections)</t>
  </si>
  <si>
    <t>Persons or bodies responsible for the implementation of the programme or action</t>
  </si>
  <si>
    <t>Ministry of Economic Affairs and Communications (Government of the Republic)</t>
  </si>
  <si>
    <t>Reference to analyses or technical reports</t>
  </si>
  <si>
    <t>Comment</t>
  </si>
  <si>
    <t>Type of programme or action (sign relevant e.g. with “X”)</t>
  </si>
  <si>
    <t>X</t>
  </si>
  <si>
    <t>OUTCOME</t>
  </si>
  <si>
    <t>Status of programme or action implementation (sign relevant e.g. with “X”)</t>
  </si>
  <si>
    <t>X</t>
  </si>
  <si>
    <t>OUTCOME</t>
  </si>
  <si>
    <t>Chapter of the REKK</t>
  </si>
  <si>
    <t>3.1.3.i</t>
  </si>
  <si>
    <t>Other related Chapters of the NEW 2030</t>
  </si>
  <si>
    <t>3.1.3.iv, 3.1.3-iv</t>
  </si>
  <si>
    <t>Number of the programme or measure</t>
  </si>
  <si>
    <t>Title of the programme or measure</t>
  </si>
  <si>
    <t>Energy tax measures</t>
  </si>
  <si>
    <t>Aim</t>
  </si>
  <si>
    <t>Demand management/reduction (energy consumption)</t>
  </si>
  <si>
    <t>Quantitative target</t>
  </si>
  <si>
    <t>Brief description</t>
  </si>
  <si>
    <r>
      <rPr>
        <sz val="11"/>
        <color rgb="FF000000"/>
        <rFont val="Calibri"/>
      </rPr>
      <t xml:space="preserve">Energy taxes (excise duty and VAT) as follows:
—Electricity 
— </t>
    </r>
    <r>
      <rPr>
        <sz val="11"/>
        <color rgb="FFFF0000"/>
        <rFont val="Calibri"/>
      </rPr>
      <t>Heat</t>
    </r>
    <r>
      <rPr>
        <sz val="11"/>
        <color rgb="FF000000"/>
        <rFont val="Calibri"/>
      </rPr>
      <t xml:space="preserve">
− Natural gas 
− Petrol 
− Diesel 
− </t>
    </r>
    <r>
      <rPr>
        <sz val="11"/>
        <color rgb="FFFF0000"/>
        <rFont val="Calibri"/>
      </rPr>
      <t xml:space="preserve">Specially marked </t>
    </r>
    <r>
      <rPr>
        <sz val="11"/>
        <color rgb="FF000000"/>
        <rFont val="Calibri"/>
      </rPr>
      <t xml:space="preserve">diesel 
− Firewood 
− Wood </t>
    </r>
    <r>
      <rPr>
        <sz val="11"/>
        <color rgb="FFFF0000"/>
        <rFont val="Calibri"/>
      </rPr>
      <t>residues</t>
    </r>
    <r>
      <rPr>
        <sz val="11"/>
        <color rgb="FF000000"/>
        <rFont val="Calibri"/>
      </rPr>
      <t xml:space="preserve">
—Renewable energy charge 
Taxes on consumption include excise duties and VAT on certain categories of goods. Since excise duty and VAT are, by their very nature, taxes on consumption, the tax burden of that tax is passed on to the final consumer, who pays the excise duty and/or VAT included in the price on the purchase of the product (in this case electricity or certain fuels). Due to the impact of excise duty and/or VAT on prices, this influences final consumers’ behaviour towards increased use of energy-efficient technologies and/or more sustainable use of resources.</t>
    </r>
  </si>
  <si>
    <t>Related dimensions of the European Union Energy Union</t>
  </si>
  <si>
    <t>Energy efficiency</t>
  </si>
  <si>
    <t>Sector affected</t>
  </si>
  <si>
    <t>Energy consumption</t>
  </si>
  <si>
    <t>Greenhouse gases directly affected</t>
  </si>
  <si>
    <t>Planned budget</t>
  </si>
  <si>
    <t>Expected impact</t>
  </si>
  <si>
    <t>Type of programme or measure</t>
  </si>
  <si>
    <t>European Union legislation on which the programme or action is based</t>
  </si>
  <si>
    <t>Status of implementation of the programme or action</t>
  </si>
  <si>
    <t>Period of implementation of the programme or measure</t>
  </si>
  <si>
    <t>Energy Directive 2012/27/EU as amended by Directive 2018/2002</t>
  </si>
  <si>
    <t>Scenario in which the programme or measure is considered</t>
  </si>
  <si>
    <t>NIP (not icluded in projections)</t>
  </si>
  <si>
    <t>Persons or bodies responsible for the implementation of the programme or action</t>
  </si>
  <si>
    <t>Minister of Finance (Government of the Republic)</t>
  </si>
  <si>
    <t>Reference to analyses or technical reports</t>
  </si>
  <si>
    <t>Alcohol, Tobacco, Fuel and Electricity Excise Duty Act-State Gazette</t>
  </si>
  <si>
    <t>Comment</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</si>
  <si>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</si>
  <si>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</si>
  <si>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</si>
  <si>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</si>
  <si>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</si>
  <si>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</si>
  <si>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</si>
  <si>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</si>
  <si>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</si>
  <si>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3.2.1.i</t>
  </si>
  <si>
    <t>Number of the programme or measure</t>
  </si>
  <si>
    <t>Title of the programme or measure</t>
  </si>
  <si>
    <t>Increasing the share of biofuels in transport</t>
  </si>
  <si>
    <t>Aim</t>
  </si>
  <si>
    <t>Low carbon fuels/electric cars</t>
  </si>
  <si>
    <t>Quantitative target</t>
  </si>
  <si>
    <t>A 7.5 % share of biofuels in transport by 2020.</t>
  </si>
  <si>
    <t>Brief description</t>
  </si>
  <si>
    <t>This will be achieved by introducing a blending obligation for liquid fuels and increasing the use of biomethane in the transport sector.  The proportion of the total energy of petrol, diesel, biofuel and electricity released for consumption in the total energy consumption of petrol, diesel, biofuel and electricity released for consumption in road transport shall be at least 7.5 % by the end of the calendar year for the total energy of petrol, diesel, biofuel and electricity released for consumption in road transport, as a weighted average value of the fuel or the end-of-sale storage of fuel, and the person authorised to import fuel (hereinafter referred to jointly as the supplier), as a weighted average of the fuel released for consumption in the register of economic activities or the cessation of tax storage of the fuel, of which at least 0.5 % shall be an advanced generation and 4.5 % of electricity released for consumption in road transport.  From 2023, the use of liquid biofuels of generation I will be limited (maximum 2.5 % and 0.5 % from 2024). We have reached the fifth place in the EU in the use of renewable energy in transport. The next move to more sustainable renewable fuels (so-called “generation II” biofuels) will lead to a slight decrease in the share of biofuels in absolute terms in the coming years, but we will accelerate the uptake of more sustainable biofuels (e.g. domestic biomethane).</t>
  </si>
  <si>
    <t>Related dimensions of the European Union Energy Union</t>
  </si>
  <si>
    <t>Debriefing</t>
  </si>
  <si>
    <t>Sector affected</t>
  </si>
  <si>
    <t>Transport</t>
  </si>
  <si>
    <t>Greenhouse gases directly affected</t>
  </si>
  <si>
    <t>CO2; CH4; N2O</t>
  </si>
  <si>
    <t>Planned budget</t>
  </si>
  <si>
    <t>Expected impact</t>
  </si>
  <si>
    <t>22.52 kt CO2 eq</t>
  </si>
  <si>
    <t>Type of programme or measure</t>
  </si>
  <si>
    <t>European Union legislation on which the programme or action is based</t>
  </si>
  <si>
    <t>Directive 2018/2001 on the promotion of the use of energy from renewable sources, recast of the Directive 2009/28/EC; Effort Sharing Regulation EU 2018/842 and implementing decision on ESR Annual Emission Allocations; Directive on the deployment of alternative fuels infrastructure 2014/94/EU; Biofuels Directive 2003/30/EC;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t>
  </si>
  <si>
    <t>Status of implementation of the programme or action</t>
  </si>
  <si>
    <t>Period of implementation of the programme or measure</t>
  </si>
  <si>
    <t>2010-2025</t>
  </si>
  <si>
    <t>Scenario in which the programme or measure is considered</t>
  </si>
  <si>
    <t>WEM</t>
  </si>
  <si>
    <t>Persons or bodies responsible for the implementation of the programme or action</t>
  </si>
  <si>
    <t>Ministry of Economic Affairs and Communications (Government of the Republic)</t>
  </si>
  <si>
    <t>Reference to analyses or technical reports</t>
  </si>
  <si>
    <t>Comment</t>
  </si>
  <si>
    <t>The expected impact is presented as an average over the period 2021-2030 for the year</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</si>
  <si>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</si>
  <si>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</si>
  <si>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</si>
  <si>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</si>
  <si>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</si>
  <si>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</si>
  <si>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</si>
  <si>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</si>
  <si>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</si>
  <si>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</si>
  <si>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</si>
  <si>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Increasing fuel efficiency in the transport sector</t>
  </si>
  <si>
    <t>Aim</t>
  </si>
  <si>
    <t>Improving vehicle economy</t>
  </si>
  <si>
    <t>Quantitative target</t>
  </si>
  <si>
    <t>Brief description</t>
  </si>
  <si>
    <t>This action will include the development of a support system for energy-saving cars, hybrid buses, hybrid trolleys, electric buses, etc.</t>
  </si>
  <si>
    <t>Related dimensions of the European Union Energy Union</t>
  </si>
  <si>
    <t>Debriefing</t>
  </si>
  <si>
    <t>Sector affected</t>
  </si>
  <si>
    <t>Transport</t>
  </si>
  <si>
    <t>Greenhouse gases directly affected</t>
  </si>
  <si>
    <t>CO2; CH4; N2O</t>
  </si>
  <si>
    <t>Planned budget</t>
  </si>
  <si>
    <t>Expected impact</t>
  </si>
  <si>
    <t>Type of programme or measure</t>
  </si>
  <si>
    <t>European Union legislation on which the programme or action is based</t>
  </si>
  <si>
    <t>Regulation 2019/631 setting CO2 emission performance standards for new passenger cars and for new light commercial vehicles, and repealing Regulations (EC) No 443/2009 and (EU) No 510/2011; Effort Sharing Regulation EU 2018/842 and implementing decision on ESR Annual Emission Allocations;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t>
  </si>
  <si>
    <t>Status of implementation of the programme or action</t>
  </si>
  <si>
    <t>Period of implementation of the programme or measure</t>
  </si>
  <si>
    <t>Scenario in which the programme or measure is considered</t>
  </si>
  <si>
    <t>WEM</t>
  </si>
  <si>
    <t>Persons or bodies responsible for the implementation of the programme or action</t>
  </si>
  <si>
    <t>Ministry of Economic Affairs and Communications (Government of the Republic)</t>
  </si>
  <si>
    <t>Reference to analyses or technical reports</t>
  </si>
  <si>
    <t>Comment</t>
  </si>
  <si>
    <t>Measure split into 2 sub-measures TR2a-TR2b</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</si>
  <si>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</si>
  <si>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</si>
  <si>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</si>
  <si>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</si>
  <si>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</si>
  <si>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</si>
  <si>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</si>
  <si>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</si>
  <si>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</si>
  <si>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</si>
  <si>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</si>
  <si>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Promoting the use of electricity in passenger cars</t>
  </si>
  <si>
    <t>Aim</t>
  </si>
  <si>
    <t>Improving the energy efficiency of vehicles (transport)</t>
  </si>
  <si>
    <t>Quantitative target</t>
  </si>
  <si>
    <t>Brief description</t>
  </si>
  <si>
    <t xml:space="preserve">This measure includes the development of a support system for infrastructure to switch to electric cars. This is a supporting measure for the construction of charging infrastructure for private cars (in the immediate vicinity of multi-apartment buildings and private houses) and an equivalency of the price of an electric car with petrol/diesel cars. This action includes the development of a support system for electric car transition infrastructure. 275 electric vehicles have already been acquired through the support schemes and one measure is still in the implementation phase (KkHG vehicle subsidy).  </t>
  </si>
  <si>
    <t>Related dimensions of the European Union Energy Union</t>
  </si>
  <si>
    <t>Debriefing</t>
  </si>
  <si>
    <t>Sector affected</t>
  </si>
  <si>
    <t>Transport</t>
  </si>
  <si>
    <t>Greenhouse gases directly affected</t>
  </si>
  <si>
    <t>CO2; CH4; N2O</t>
  </si>
  <si>
    <t>Planned budget</t>
  </si>
  <si>
    <t>Expected impact</t>
  </si>
  <si>
    <t>33.59 kt CO2eq</t>
  </si>
  <si>
    <t>Type of programme or measure</t>
  </si>
  <si>
    <t>European Union legislation on which the programme or action is based</t>
  </si>
  <si>
    <t>Regulation 2019/631 setting CO2 emission performance standards for new passenger cars and for new light commercial vehicles, and repealing Regulations (EC) No 443/2009 and (EU) No 510/2011; Effort Sharing Regulation EU 2018/842 and implementing decision on ESR Annual Emission Allocations;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t>
  </si>
  <si>
    <t>Status of implementation of the programme or action</t>
  </si>
  <si>
    <t>Period of implementation of the programme or measure</t>
  </si>
  <si>
    <t>Scenario in which the programme or measure is considered</t>
  </si>
  <si>
    <t>WEM</t>
  </si>
  <si>
    <t>Persons or bodies responsible for the implementation of the programme or action</t>
  </si>
  <si>
    <t>Ministry of Economic Affairs and Communications (Government of the Republic)</t>
  </si>
  <si>
    <t>Reference to analyses or technical reports</t>
  </si>
  <si>
    <t>Comment</t>
  </si>
  <si>
    <t xml:space="preserve">In the past, the action focused on the development of a support system for energy-saving cars, hybrid buses, hybrid trolleys, electric buses, etc., as a split measure from 2023 onwards. The expected impact is presented as an average for the period 2021-2030.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</si>
  <si>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</si>
  <si>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</si>
  <si>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</si>
  <si>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</si>
  <si>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</si>
  <si>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</si>
  <si>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</si>
  <si>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</si>
  <si>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</si>
  <si>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</si>
  <si>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</si>
  <si>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Encouraging the use of biomethane in heavy-duty vehicles</t>
  </si>
  <si>
    <t>Aim</t>
  </si>
  <si>
    <t>Improving the energy efficiency of vehicles (transport)</t>
  </si>
  <si>
    <t>Quantitative target</t>
  </si>
  <si>
    <t>Brief description</t>
  </si>
  <si>
    <t>The objective of the measure is to increase the supply of biomethane on the market by creating demand for renewable fuels and by supporting the construction of refuelling points.
The implementation of the measure assumes that buses will switch to full electricity by 2045 and their historical use of biomethane will be phased in in heavy-duty vehicles (LNG heavy-duty vehicles).</t>
  </si>
  <si>
    <t>Related dimensions of the European Union Energy Union</t>
  </si>
  <si>
    <t>Debriefing</t>
  </si>
  <si>
    <t>Sector affected</t>
  </si>
  <si>
    <t>Transport</t>
  </si>
  <si>
    <t>Greenhouse gases directly affected</t>
  </si>
  <si>
    <t>CO2; CH4; N2O</t>
  </si>
  <si>
    <t>Planned budget</t>
  </si>
  <si>
    <t>Expected impact</t>
  </si>
  <si>
    <t>Type of programme or measure</t>
  </si>
  <si>
    <t>European Union legislation on which the programme or action is based</t>
  </si>
  <si>
    <t>Effort Sharing Regulation EU 2018/842 and implementing decision on ESR Annual Emission Allocations; Regulation (EU) 2019/1242 setting CO2 emission performance standards for new heavy-duty vehicles; Directive 2016/2284 on the reduction of national emissions of certain atmospheric pollutants, amending Directive 2003/35/EC and repealing Directive 2001/81/EC</t>
  </si>
  <si>
    <t>Status of implementation of the programme or action</t>
  </si>
  <si>
    <t>Period of implementation of the programme or measure</t>
  </si>
  <si>
    <t>2036—</t>
  </si>
  <si>
    <t>Scenario in which the programme or measure is considered</t>
  </si>
  <si>
    <t>WEM</t>
  </si>
  <si>
    <t>Persons or bodies responsible for the implementation of the programme or action</t>
  </si>
  <si>
    <t>Ministry of Economic Affairs and Communications (Government of the Republic)</t>
  </si>
  <si>
    <t>Reference to analyses or technical reports</t>
  </si>
  <si>
    <t>Comment</t>
  </si>
  <si>
    <t xml:space="preserve">In the past, the action focused on the development of a support system for energy-saving cars, hybrid buses, hybrid trolleys, electric buses, etc., as a split measure from 2023 onwards. The expected impact is presented as an average for the period 2021-2030. </t>
  </si>
  <si>
    <t>Type of programme or action (sign relevant e.g. with “X”)</t>
  </si>
  <si>
    <t>X</t>
  </si>
  <si>
    <t>OUTCOME</t>
  </si>
  <si>
    <t>Status of programme or action implementation (sign relevant e.g. with “X”)</t>
  </si>
  <si>
    <t>X</t>
  </si>
  <si>
    <t>OUTCOME</t>
  </si>
  <si>
    <t>Chapter of the REKK</t>
  </si>
  <si>
    <t>3.2.i</t>
  </si>
  <si>
    <t>Other related Chapters of the NEW 2030</t>
  </si>
  <si>
    <t>3.1.1.i</t>
  </si>
  <si>
    <t>Number of the programme or measure</t>
  </si>
  <si>
    <t>Title of the programme or measure</t>
  </si>
  <si>
    <t>Promoting sustainable driving</t>
  </si>
  <si>
    <t>Aim</t>
  </si>
  <si>
    <t>Reducing fuel consumption of vehicles through the introduction of sustainable driving</t>
  </si>
  <si>
    <t>Quantitative target</t>
  </si>
  <si>
    <t>Brief description</t>
  </si>
  <si>
    <t>Eco-driving helps save fuel, reduce noise, exhaust emissions, accidents and vehicle repair costs. In many countries, training on sustainable driving is used in road safety programmes, as this reduces road accidents.</t>
  </si>
  <si>
    <t>Related dimensions of the European Union Energy Union</t>
  </si>
  <si>
    <t>Debriefing</t>
  </si>
  <si>
    <t>Sector affected</t>
  </si>
  <si>
    <t>Transport</t>
  </si>
  <si>
    <t>Greenhouse gases directly affected</t>
  </si>
  <si>
    <t>CO2; CH4; N2O</t>
  </si>
  <si>
    <t>Planned budget</t>
  </si>
  <si>
    <t>Expected impact</t>
  </si>
  <si>
    <t>14.78 kt CO2eq</t>
  </si>
  <si>
    <t>Type of programme or measure</t>
  </si>
  <si>
    <t>European Union legislation on which the programme or action is based</t>
  </si>
  <si>
    <t>Effort Sharing Regulation EU 2018/842 and implementing decision on ESR Annual Emission Allocations;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t>
  </si>
  <si>
    <t>Status of implementation of the programme or action</t>
  </si>
  <si>
    <t>Period of implementation of the programme or measure</t>
  </si>
  <si>
    <t>2002—</t>
  </si>
  <si>
    <t>Scenario in which the programme or measure is considered</t>
  </si>
  <si>
    <t>WEM</t>
  </si>
  <si>
    <t>Persons or bodies responsible for the implementation of the programme or action</t>
  </si>
  <si>
    <t>Ministry of Economic Affairs and Communications (Government of the Republic)</t>
  </si>
  <si>
    <t>Reference to analyses or technical reports</t>
  </si>
  <si>
    <t>Comment</t>
  </si>
  <si>
    <t>The expected impact is presented as an average for the period 2021-2030.</t>
  </si>
  <si>
    <t>Type of programme or action (sign relevant e.g. with “X”)</t>
  </si>
  <si>
    <t>X</t>
  </si>
  <si>
    <t>OUTCOME</t>
  </si>
  <si>
    <t>Status of programme or action implementation (sign relevant e.g. with “X”)</t>
  </si>
  <si>
    <t>X</t>
  </si>
  <si>
    <t>OUTCOME</t>
  </si>
  <si>
    <t>Chapter of the REKK</t>
  </si>
  <si>
    <t>3.2.i</t>
  </si>
  <si>
    <t>Other related Chapters of the NEW 2030</t>
  </si>
  <si>
    <t>3.1.1.i</t>
  </si>
  <si>
    <t>Number of the programme or measure</t>
  </si>
  <si>
    <t>Title of the programme or measure</t>
  </si>
  <si>
    <t>Spatial and land-use measures to increase transport energy savings and improve the efficiency of the transport system in cities</t>
  </si>
  <si>
    <t>Aim</t>
  </si>
  <si>
    <t>Shift towards increased use of public transport and non-motorised means of transport; controlling/reducing demand; improving transport infrastructure;</t>
  </si>
  <si>
    <t>Quantitative target</t>
  </si>
  <si>
    <t>Brief description</t>
  </si>
  <si>
    <t>It is a complex of measures: 
(1) directing land use to reduce urban sprawl and car dependency (strain movement); 
(2) Reorganisation of urban streets to promote public transport and light traffic (including the construction and maintenance of light traffic routes); 
(3) Developing mobility management for cities and businesses.
The measure requires stronger spatial planning at regional level, as the activities of the measure go beyond the boundaries of a single municipality. (This action covers the development of telecommunications and short-term car rental systems. The aim of the measure is to alleviate the transport load during peak hours.)</t>
  </si>
  <si>
    <t>Related dimensions of the European Union Energy Union</t>
  </si>
  <si>
    <t>Debriefing</t>
  </si>
  <si>
    <t>Sector affected</t>
  </si>
  <si>
    <t>Transport</t>
  </si>
  <si>
    <t>Greenhouse gases directly affected</t>
  </si>
  <si>
    <t>CO2; CH4; N2O</t>
  </si>
  <si>
    <t>Planned budget</t>
  </si>
  <si>
    <t>Expected impact</t>
  </si>
  <si>
    <t>Type of programme or measure</t>
  </si>
  <si>
    <t>European Union legislation on which the programme or action is based</t>
  </si>
  <si>
    <t>Effort Sharing Regulation EU 2018/842 and implementing decision on ESR Annual Emission Allocations;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t>
  </si>
  <si>
    <t>Status of implementation of the programme or action</t>
  </si>
  <si>
    <t>Period of implementation of the programme or measure</t>
  </si>
  <si>
    <t>Scenario in which the programme or measure is considered</t>
  </si>
  <si>
    <t>WEM</t>
  </si>
  <si>
    <t>Persons or bodies responsible for the implementation of the programme or action</t>
  </si>
  <si>
    <t>Ministry of Economic Affairs and Communications (Government of the Republic)</t>
  </si>
  <si>
    <t>Reference to analyses or technical reports</t>
  </si>
  <si>
    <t>Comment</t>
  </si>
  <si>
    <t>Measure split into 2 sub-measure TR4a-TR4b</t>
  </si>
  <si>
    <t>Type of programme or action (sign relevant e.g. with “X”)</t>
  </si>
  <si>
    <t>X</t>
  </si>
  <si>
    <t>X</t>
  </si>
  <si>
    <t>X</t>
  </si>
  <si>
    <t>X</t>
  </si>
  <si>
    <t>OUTCOME</t>
  </si>
  <si>
    <t>Status of programme or action implementation (sign relevant e.g. with “X”)</t>
  </si>
  <si>
    <t>X</t>
  </si>
  <si>
    <t>OUTCOME</t>
  </si>
  <si>
    <t>Chapter of the REKK</t>
  </si>
  <si>
    <t>3.2.i</t>
  </si>
  <si>
    <t>Other related Chapters of the NEW 2030</t>
  </si>
  <si>
    <t>3.1.1.i</t>
  </si>
  <si>
    <t>Number of the programme or measure</t>
  </si>
  <si>
    <t>Title of the programme or measure</t>
  </si>
  <si>
    <t>Reducing forced travel by passenger car</t>
  </si>
  <si>
    <t>Aim</t>
  </si>
  <si>
    <t>Shift towards increased use of public transport and non-motorised means of transport; controlling/reducing demand; improving transport infrastructure;</t>
  </si>
  <si>
    <t>Quantitative target</t>
  </si>
  <si>
    <t>Brief description</t>
  </si>
  <si>
    <t>Directing land use to reduce urban sprawl and car dependency (strain movement). The measure covers the development of telecommunications as well as the development of short-term rental cars. The measure requires stronger spatial planning at regional level, as the activities of the measure go beyond the boundaries of a single municipality. (This action covers the development of telecommunications and short-term car rental systems. The aim of the measure is to alleviate the transport load during peak hours.)</t>
  </si>
  <si>
    <t>Related dimensions of the European Union Energy Union</t>
  </si>
  <si>
    <t>Debriefing</t>
  </si>
  <si>
    <t>Sector affected</t>
  </si>
  <si>
    <t>Transport</t>
  </si>
  <si>
    <t>Greenhouse gases directly affected</t>
  </si>
  <si>
    <t>CO2; CH4; N2O</t>
  </si>
  <si>
    <t>Planned budget</t>
  </si>
  <si>
    <t>Expected impact</t>
  </si>
  <si>
    <t>5.57 kt CO2eq</t>
  </si>
  <si>
    <t>Type of programme or measure</t>
  </si>
  <si>
    <t>European Union legislation on which the programme or action is based</t>
  </si>
  <si>
    <t>Effort Sharing Regulation EU 2018/842 and implementing decision on ESR Annual Emission Allocations;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t>
  </si>
  <si>
    <t>Status of implementation of the programme or action</t>
  </si>
  <si>
    <t>Period of implementation of the programme or measure</t>
  </si>
  <si>
    <t>Scenario in which the programme or measure is considered</t>
  </si>
  <si>
    <t>WEM</t>
  </si>
  <si>
    <t>Persons or bodies responsible for the implementation of the programme or action</t>
  </si>
  <si>
    <t>Ministry of Economic Affairs and Communications (Government of the Republic)</t>
  </si>
  <si>
    <t>Reference to analyses or technical reports</t>
  </si>
  <si>
    <t>Comment</t>
  </si>
  <si>
    <t xml:space="preserve">Element of measure TR4 1.  The expected impact is presented as an average for the period 2021-2030. </t>
  </si>
  <si>
    <t>Type of programme or action (sign relevant e.g. with “X”)</t>
  </si>
  <si>
    <t>X</t>
  </si>
  <si>
    <t>OUTCOME</t>
  </si>
  <si>
    <t>Status of programme or action implementation (sign relevant e.g. with “X”)</t>
  </si>
  <si>
    <t>X</t>
  </si>
  <si>
    <t>OUTCOME</t>
  </si>
  <si>
    <t>Chapter of the REKK</t>
  </si>
  <si>
    <t>3.2.i</t>
  </si>
  <si>
    <t>Other related Chapters of the NEW 2030</t>
  </si>
  <si>
    <t>3.1.1.i</t>
  </si>
  <si>
    <t>Number of the programme or measure</t>
  </si>
  <si>
    <t>Title of the programme or measure</t>
  </si>
  <si>
    <t>Urban street restructuring</t>
  </si>
  <si>
    <t>Aim</t>
  </si>
  <si>
    <t>Shift towards increased use of public transport and non-motorised means of transport; controlling/reducing demand; improving transport infrastructure;</t>
  </si>
  <si>
    <t>Quantitative target</t>
  </si>
  <si>
    <t>Brief description</t>
  </si>
  <si>
    <t>Reorientation of urban streets to promote public transport and light traffic (including the construction and maintenance of light-traffic roads). The measure includes modernising parking policies in cities, planning land use to reduce the use of private cars, reorganising urban streets, etc. The measure requires stronger spatial planning at regional level, as the activities of the measure go beyond the boundaries of one municipality. (This action covers the development of telecommunications and short-term car rental systems. The aim of the measure is to alleviate the transport load during peak hours.)</t>
  </si>
  <si>
    <t>Related dimensions of the European Union Energy Union</t>
  </si>
  <si>
    <t>Debriefing</t>
  </si>
  <si>
    <t>Sector affected</t>
  </si>
  <si>
    <t>Transport</t>
  </si>
  <si>
    <t>Greenhouse gases directly affected</t>
  </si>
  <si>
    <t>CO2; CH4; N2O</t>
  </si>
  <si>
    <t>Planned budget</t>
  </si>
  <si>
    <t>Expected impact</t>
  </si>
  <si>
    <t>5.57 kt CO2eq</t>
  </si>
  <si>
    <t>Type of programme or measure</t>
  </si>
  <si>
    <t>European Union legislation on which the programme or action is based</t>
  </si>
  <si>
    <t>Effort Sharing Regulation EU 2018/842 and implementing decision on ESR Annual Emission Allocations;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t>
  </si>
  <si>
    <t>Status of implementation of the programme or action</t>
  </si>
  <si>
    <t>Period of implementation of the programme or measure</t>
  </si>
  <si>
    <t>Scenario in which the programme or measure is considered</t>
  </si>
  <si>
    <t>WEM</t>
  </si>
  <si>
    <t>Persons or bodies responsible for the implementation of the programme or action</t>
  </si>
  <si>
    <t>Ministry of Economic Affairs and Communications (Government of the Republic)</t>
  </si>
  <si>
    <t>Reference to analyses or technical reports</t>
  </si>
  <si>
    <t>Comment</t>
  </si>
  <si>
    <t xml:space="preserve">Element of measure TR4 1. The expected impact is presented as an average for the period 2021-2030. </t>
  </si>
  <si>
    <t>Type of programme or action (sign relevant e.g. with “X”)</t>
  </si>
  <si>
    <t>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</si>
  <si>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</si>
  <si>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</si>
  <si>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</si>
  <si>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</si>
  <si>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</si>
  <si>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</si>
  <si>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</si>
  <si>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</si>
  <si>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</si>
  <si>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</si>
  <si>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Convenient and modern public transport</t>
  </si>
  <si>
    <t>Aim</t>
  </si>
  <si>
    <t>Behaviour change improving transport infrastructure</t>
  </si>
  <si>
    <t>Quantitative target</t>
  </si>
  <si>
    <t>Brief description</t>
  </si>
  <si>
    <t>Development of convenient and modern public transport, development of ticketing systems and new services – this action includes improving the availability of public transport, developing ticketing systems and new services. The measure requires stronger spatial planning at regional level, as the activities of the measure go beyond the boundaries of a single municipality.</t>
  </si>
  <si>
    <t>Related dimensions of the European Union Energy Union</t>
  </si>
  <si>
    <t>Debriefing</t>
  </si>
  <si>
    <t>Sector affected</t>
  </si>
  <si>
    <t>Transport</t>
  </si>
  <si>
    <t>Greenhouse gases directly affected</t>
  </si>
  <si>
    <t>CO2; CH4; N2O</t>
  </si>
  <si>
    <t>Planned budget</t>
  </si>
  <si>
    <t>Expected impact</t>
  </si>
  <si>
    <t>Type of programme or measure</t>
  </si>
  <si>
    <t>European Union legislation on which the programme or action is based</t>
  </si>
  <si>
    <t>Effort Sharing Regulation EU 2018/842 and implementing decision on ESR Annual Emission Allocations;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t>
  </si>
  <si>
    <t>Status of implementation of the programme or action</t>
  </si>
  <si>
    <t>Period of implementation of the programme or measure</t>
  </si>
  <si>
    <t>2015</t>
  </si>
  <si>
    <t>Scenario in which the programme or measure is considered</t>
  </si>
  <si>
    <t>WEM</t>
  </si>
  <si>
    <t>Persons or bodies responsible for the implementation of the programme or action</t>
  </si>
  <si>
    <t>Ministry of Economic Affairs and Communications (Government of the Republic)</t>
  </si>
  <si>
    <t>Reference to analyses or technical reports</t>
  </si>
  <si>
    <t xml:space="preserve">https://www.mkm.ee/sites/default/files/180917_energiatohusus_2030_aruanne.pdf; 
https://www.mkm.ee/media/143/download 
</t>
  </si>
  <si>
    <t>Comment</t>
  </si>
  <si>
    <t>Type of programme or action (sign relevant e.g. with “X”)</t>
  </si>
  <si>
    <t>Direct support (Economic)</t>
  </si>
  <si>
    <t>Education (Education)</t>
  </si>
  <si>
    <t>Taxation (Fiscal)</t>
  </si>
  <si>
    <t>Notification (Information)</t>
  </si>
  <si>
    <t>Planning (Planning)</t>
  </si>
  <si>
    <t>X</t>
  </si>
  <si>
    <t>Legislation (Regulatory)</t>
  </si>
  <si>
    <t>Research and Development (Research)</t>
  </si>
  <si>
    <t>Voluntary (Voluntary)</t>
  </si>
  <si>
    <t>Other (Other)</t>
  </si>
  <si>
    <t>OUTCOME</t>
  </si>
  <si>
    <t>Status of programme or action implementation (sign relevant e.g. with “X”)</t>
  </si>
  <si>
    <t>Implemented (Adopted or Expired)</t>
  </si>
  <si>
    <t>Ongoing (implements)</t>
  </si>
  <si>
    <t>X</t>
  </si>
  <si>
    <t>Planned (Planned)</t>
  </si>
  <si>
    <t>Planning (Provisional)</t>
  </si>
  <si>
    <t>OUTCOME</t>
  </si>
  <si>
    <t>Chapter of the REKK</t>
  </si>
  <si>
    <t>3.1.1.i</t>
  </si>
  <si>
    <t>Other related Chapters of the NEW 2030</t>
  </si>
  <si>
    <t>Number of the programme or measure</t>
  </si>
  <si>
    <t>Title of the programme or measure</t>
  </si>
  <si>
    <t xml:space="preserve">Time-based road user charge for heavy-duty vehicles </t>
  </si>
  <si>
    <t>Aim</t>
  </si>
  <si>
    <t>Demand management/reduction; behavioural change</t>
  </si>
  <si>
    <t>Quantitative target</t>
  </si>
  <si>
    <t>Brief description</t>
  </si>
  <si>
    <t>The measure involves setting the road user charge on the basis of time, location, environmental aspects, etc. In June 2017, the Riigikogu approved the road user charge for vehicles with a gross vehicle weight exceeding 3 500 kg (heavy goods vehicles).</t>
  </si>
  <si>
    <t>Related dimensions of the European Union Energy Union</t>
  </si>
  <si>
    <t>Debriefing</t>
  </si>
  <si>
    <t>Sector affected</t>
  </si>
  <si>
    <t>Transport</t>
  </si>
  <si>
    <t>Greenhouse gases directly affected</t>
  </si>
  <si>
    <t>CO2; CH4; N2O</t>
  </si>
  <si>
    <t>Planned budget</t>
  </si>
  <si>
    <t>Expected impact</t>
  </si>
  <si>
    <t>2.0 kt CO2eq</t>
  </si>
  <si>
    <t>Type of programme or measure</t>
  </si>
  <si>
    <t>European Union legislation on which the programme or action is based</t>
  </si>
  <si>
    <t>Effort Sharing Regulation EU 2018/842 and implementing decision on ESR Annual Emission Allocations; Eurovignette Directive on road infrastructure charging 2011/76/EU;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 Energy Directive 2012/27/EU as amended by Directive 2018/2002</t>
  </si>
  <si>
    <t>Status of implementation of the programme or action</t>
  </si>
  <si>
    <t>Period of implementation of the programme or measure</t>
  </si>
  <si>
    <t>Scenario in which the programme or measure is considered</t>
  </si>
  <si>
    <t>WEM</t>
  </si>
  <si>
    <t>Persons or bodies responsible for the implementation of the programme or action</t>
  </si>
  <si>
    <t>Ministry of Economic Affairs and Communications (Government of the Republic)</t>
  </si>
  <si>
    <t>Reference to analyses or technical reports</t>
  </si>
  <si>
    <t xml:space="preserve">https://www.mkm.ee/sites/default/files/180917_energiatohusus_2030_aruanne.pdf; 
https://www.mkm.ee/media/143/download 
</t>
  </si>
  <si>
    <t>Comment</t>
  </si>
  <si>
    <t>The expected impact is presented as an average over the period 2021-2030 for the year</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</si>
  <si>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</si>
  <si>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</si>
  <si>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</si>
  <si>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</si>
  <si>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</si>
  <si>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</si>
  <si>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</si>
  <si>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</si>
  <si>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</si>
  <si>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3.2.1.i</t>
  </si>
  <si>
    <t>Number of the programme or measure</t>
  </si>
  <si>
    <t>Title of the programme or measure</t>
  </si>
  <si>
    <t>Support for the purchase of zero-emission vehicles</t>
  </si>
  <si>
    <t>Aim</t>
  </si>
  <si>
    <t>Electric road transport (transport)</t>
  </si>
  <si>
    <t>Quantitative target</t>
  </si>
  <si>
    <t>Brief description</t>
  </si>
  <si>
    <t xml:space="preserve">The aid will be granted for the purchase of new pure electric cars (including hydrogen fuel cell) and light vans (M1 and N1) and electric crates, both acquired under the sales contract and put into use under the leasing contract. </t>
  </si>
  <si>
    <t>Related dimensions of the European Union Energy Union</t>
  </si>
  <si>
    <t>Debriefing</t>
  </si>
  <si>
    <t>Sector affected</t>
  </si>
  <si>
    <t>Transport</t>
  </si>
  <si>
    <t>Greenhouse gases directly affected</t>
  </si>
  <si>
    <t>CO2; CH4; N2O</t>
  </si>
  <si>
    <t>Planned budget</t>
  </si>
  <si>
    <t>Expected impact</t>
  </si>
  <si>
    <t>32.94 kt CO2eq</t>
  </si>
  <si>
    <t>Type of programme or measure</t>
  </si>
  <si>
    <t>European Union legislation on which the programme or action is based</t>
  </si>
  <si>
    <t>Effort Sharing Regulation EU 2018/842 and implementing decision on ESR Annual Emission Allocations; Directive on the deployment of alternative fuels infrastructure 2014/94/EU; Directive on the Promotion of Clean and Energy Efficient Road Transport Vehicles 2009/33/EC;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t>
  </si>
  <si>
    <t>Status of implementation of the programme or action</t>
  </si>
  <si>
    <t>Period of implementation of the programme or measure</t>
  </si>
  <si>
    <t>2023-2033</t>
  </si>
  <si>
    <t>Scenario in which the programme or measure is considered</t>
  </si>
  <si>
    <t>WEM</t>
  </si>
  <si>
    <t>Persons or bodies responsible for the implementation of the programme or action</t>
  </si>
  <si>
    <t>Environmental Investment Centre</t>
  </si>
  <si>
    <t>Reference to analyses or technical reports</t>
  </si>
  <si>
    <t>https://www.riigiteataja.ee/akt/103022023055</t>
  </si>
  <si>
    <t>Comment</t>
  </si>
  <si>
    <t xml:space="preserve">Renewed implementation period, previously planned action (WAM) now under implementation (WEM). The expected impact is presented as an average for the period 2021-2030.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</si>
  <si>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</si>
  <si>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</si>
  <si>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</si>
  <si>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</si>
  <si>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</si>
  <si>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</si>
  <si>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</si>
  <si>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</si>
  <si>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</si>
  <si>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</si>
  <si>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</si>
  <si>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Further promotion of sustainable driving</t>
  </si>
  <si>
    <t>Aim</t>
  </si>
  <si>
    <t>Reducing fuel consumption of vehicles through the introduction of sustainable driving</t>
  </si>
  <si>
    <t>Quantitative target</t>
  </si>
  <si>
    <t>Brief description</t>
  </si>
  <si>
    <t xml:space="preserve">The action will include additional activities to promote sustainable driving.  This means that additional resources are planned to achieve additional energy efficiency and additional GHG savings. As this is a proposed measure, it is not yet clear when it will be implemented.
</t>
  </si>
  <si>
    <t>Related dimensions of the European Union Energy Union</t>
  </si>
  <si>
    <t>Debriefing</t>
  </si>
  <si>
    <t>Sector affected</t>
  </si>
  <si>
    <t>Transport</t>
  </si>
  <si>
    <t>Greenhouse gases directly affected</t>
  </si>
  <si>
    <t>CO2; CH4; N2O</t>
  </si>
  <si>
    <t>Planned budget</t>
  </si>
  <si>
    <t>Expected impact</t>
  </si>
  <si>
    <t>4.46 kt CO2eq</t>
  </si>
  <si>
    <t>Type of programme or measure</t>
  </si>
  <si>
    <t>European Union legislation on which the programme or action is based</t>
  </si>
  <si>
    <t>Effort Sharing Regulation EU 2018/842 and implementing decision on ESR Annual Emission Allocations; Directive 2016/2284 on the reduction of national emissions of certain atmospheric pollutants, amending Directive 2003/35/EC and repealing Directive 2001/81/EC</t>
  </si>
  <si>
    <t>Status of implementation of the programme or action</t>
  </si>
  <si>
    <t>Period of implementation of the programme or measure</t>
  </si>
  <si>
    <t>Scenario in which the programme or measure is considered</t>
  </si>
  <si>
    <t>WAM</t>
  </si>
  <si>
    <t>Persons or bodies responsible for the implementation of the programme or action</t>
  </si>
  <si>
    <t>Ministry of Economic Affairs and Communications (Government of the Republic)</t>
  </si>
  <si>
    <t>Reference to analyses or technical reports</t>
  </si>
  <si>
    <t xml:space="preserve">https://www.mkm.ee/sites/default/files/180917_energiatohusus_2030_aruanne.pdf; 
https://www.mkm.ee/media/143/download 
</t>
  </si>
  <si>
    <t>Comment</t>
  </si>
  <si>
    <t xml:space="preserve">The expected impact is presented as an average for the period 2021-2030.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</si>
  <si>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</si>
  <si>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</si>
  <si>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</si>
  <si>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</si>
  <si>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</si>
  <si>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</si>
  <si>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</si>
  <si>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</si>
  <si>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</si>
  <si>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</si>
  <si>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</si>
  <si>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Additional spatial and land-use measures to increase transport energy savings and improve the efficiency of the transport system in cities</t>
  </si>
  <si>
    <t>Aim</t>
  </si>
  <si>
    <t>Shift towards increased use of public transport and non-motorised means of transport; controlling/reducing demand; improving transport infrastructure</t>
  </si>
  <si>
    <t>Quantitative target</t>
  </si>
  <si>
    <t>Brief description</t>
  </si>
  <si>
    <t>This measure consists of three sub-measures: 
(1) improving the traffic system – the measure includes modernising parking policies in cities, planning land use to reduce the use of private cars, reorganising urban streets, etc.; 
(2) Reducing the forced movement of private vehicles in transport – the measure covers the development of telecommunications as well as the development of short-term hire cars;
(3) Developing convenient and modern public transport, developing ticketing systems and new services – the action includes improving the availability of public transport, developing ticketing systems and new services.</t>
  </si>
  <si>
    <t>Related dimensions of the European Union Energy Union</t>
  </si>
  <si>
    <t>Debriefing</t>
  </si>
  <si>
    <t>Sector affected</t>
  </si>
  <si>
    <t>Transport</t>
  </si>
  <si>
    <t>Greenhouse gases directly affected</t>
  </si>
  <si>
    <t>CO2; CH4; N2O</t>
  </si>
  <si>
    <t>Planned budget</t>
  </si>
  <si>
    <t>Expected impact</t>
  </si>
  <si>
    <t>8.92 kt CO2eq</t>
  </si>
  <si>
    <t>Type of programme or measure</t>
  </si>
  <si>
    <t>European Union legislation on which the programme or action is based</t>
  </si>
  <si>
    <t>Effort Sharing Regulation EU 2018/842 and implementing decision on ESR Annual Emission Allocations; Directive 2016/2284 on the reduction of national emissions of certain atmospheric pollutants, amending Directive 2003/35/EC and repealing Directive 2001/81/EC</t>
  </si>
  <si>
    <t>Status of implementation of the programme or action</t>
  </si>
  <si>
    <t>Period of implementation of the programme or measure</t>
  </si>
  <si>
    <t>Scenario in which the programme or measure is considered</t>
  </si>
  <si>
    <t>WAM</t>
  </si>
  <si>
    <t>Persons or bodies responsible for the implementation of the programme or action</t>
  </si>
  <si>
    <t>Ministry of Economic Affairs and Communications (Government of the Republic)</t>
  </si>
  <si>
    <t>Reference to analyses or technical reports</t>
  </si>
  <si>
    <t xml:space="preserve">https://www.mkm.ee/sites/default/files/180917_energiatohusus_2030_aruanne.pdf; 
https://www.mkm.ee/media/143/download 
</t>
  </si>
  <si>
    <t>Comment</t>
  </si>
  <si>
    <t xml:space="preserve">The expected impact is presented as an average for the period 2021-2030. </t>
  </si>
  <si>
    <t>Type of programme or action (sign relevant e.g. with “X”)</t>
  </si>
  <si>
    <t>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</si>
  <si>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</si>
  <si>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</si>
  <si>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</si>
  <si>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</si>
  <si>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</si>
  <si>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</si>
  <si>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</si>
  <si>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</si>
  <si>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</si>
  <si>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</si>
  <si>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 xml:space="preserve">Making an additional national ferry climate neutral </t>
  </si>
  <si>
    <t>Aim</t>
  </si>
  <si>
    <t>Improving the energy efficiency of vehicles (transport)</t>
  </si>
  <si>
    <t>Quantitative target</t>
  </si>
  <si>
    <t>Brief description</t>
  </si>
  <si>
    <t>Includes the transfer of an additional ferry to electricity operating between mainland Estonia and the islands</t>
  </si>
  <si>
    <t>Related dimensions of the European Union Energy Union</t>
  </si>
  <si>
    <t>Debriefing</t>
  </si>
  <si>
    <t>Sector affected</t>
  </si>
  <si>
    <t>Transport</t>
  </si>
  <si>
    <t>Greenhouse gases directly affected</t>
  </si>
  <si>
    <t>CO2; CH4; N2O</t>
  </si>
  <si>
    <t>Planned budget</t>
  </si>
  <si>
    <t>Expected impact</t>
  </si>
  <si>
    <t>Type of programme or measure</t>
  </si>
  <si>
    <t>European Union legislation on which the programme or action is based</t>
  </si>
  <si>
    <t xml:space="preserve">Effort Sharing Regulation EU 2018/842 and implementing decision on ESR Annual Emission Allocations; Directive 2016/2284 on the reduction of national emissions of certain atmospheric pollutants, amending Directive 2003/35/EC and repealing Directive 2001/81/EC
</t>
  </si>
  <si>
    <t>Status of implementation of the programme or action</t>
  </si>
  <si>
    <t>Period of implementation of the programme or measure</t>
  </si>
  <si>
    <t>Scenario in which the programme or measure is considered</t>
  </si>
  <si>
    <t>WAM</t>
  </si>
  <si>
    <t>Persons or bodies responsible for the implementation of the programme or action</t>
  </si>
  <si>
    <t>Ministry of Economic Affairs and Communications (Government of the Republic)</t>
  </si>
  <si>
    <t>Reference to analyses or technical reports</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</si>
  <si>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</si>
  <si>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</si>
  <si>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</si>
  <si>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</si>
  <si>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</si>
  <si>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</si>
  <si>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</si>
  <si>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</si>
  <si>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</si>
  <si>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</si>
  <si>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</si>
  <si>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Introduction of a distance-based road user charge for heavy-duty vehicles</t>
  </si>
  <si>
    <t>Aim</t>
  </si>
  <si>
    <t>Demand management/reduction; behavioural change</t>
  </si>
  <si>
    <t>Quantitative target</t>
  </si>
  <si>
    <t>Brief description</t>
  </si>
  <si>
    <t>The measure includes a system of road user charges for heavy-duty vehicles based on mileage. The objective is to charge vehicle-kilometres differentiated according to the weight of the vehicle, the number of axles and the EURO class.</t>
  </si>
  <si>
    <t>Related dimensions of the European Union Energy Union</t>
  </si>
  <si>
    <t>Debriefing</t>
  </si>
  <si>
    <t>Sector affected</t>
  </si>
  <si>
    <t>Transport</t>
  </si>
  <si>
    <t>Greenhouse gases directly affected</t>
  </si>
  <si>
    <t>CO2; CH4; N2O</t>
  </si>
  <si>
    <t>Planned budget</t>
  </si>
  <si>
    <t>Expected impact</t>
  </si>
  <si>
    <t>0.6 kt CO2eq</t>
  </si>
  <si>
    <t>Type of programme or measure</t>
  </si>
  <si>
    <t>European Union legislation on which the programme or action is based</t>
  </si>
  <si>
    <t>Effort Sharing Regulation EU 2018/842 and implementing decision on ESR Annual Emission Allocations; Eurovignette Directive on road infrastructure charging 2011/76/EU; Directive 2016/2284 on the reduction of national emissions of certain atmospheric pollutants, amending Directive 2003/35/EC and repealing Directive 2001/81/EC</t>
  </si>
  <si>
    <t>Status of implementation of the programme or action</t>
  </si>
  <si>
    <t>Period of implementation of the programme or measure</t>
  </si>
  <si>
    <t>Scenario in which the programme or measure is considered</t>
  </si>
  <si>
    <t>WAM</t>
  </si>
  <si>
    <t>Persons or bodies responsible for the implementation of the programme or action</t>
  </si>
  <si>
    <t>Ministry of Economic Affairs and Communications (Government of the Republic)</t>
  </si>
  <si>
    <t>Reference to analyses or technical reports</t>
  </si>
  <si>
    <t xml:space="preserve">https://www.mkm.ee/sites/default/files/180917_energiatohusus_2030_aruanne.pdf; 
https://www.mkm.ee/media/143/download 
</t>
  </si>
  <si>
    <t>Comment</t>
  </si>
  <si>
    <t xml:space="preserve">The expected impact is presented as an average for the period 2021-2030.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</si>
  <si>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</si>
  <si>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</si>
  <si>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</si>
  <si>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</si>
  <si>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</si>
  <si>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</si>
  <si>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</si>
  <si>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</si>
  <si>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</si>
  <si>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</si>
  <si>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</si>
  <si>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 xml:space="preserve">Tyre pressure and energy label of vehicles </t>
  </si>
  <si>
    <t>Aim</t>
  </si>
  <si>
    <t>Improving vehicle economy; behaviour change</t>
  </si>
  <si>
    <t>Quantitative target</t>
  </si>
  <si>
    <t>Brief description</t>
  </si>
  <si>
    <t>The measure will introduce tyres with improved rolling resistance and improve vehicle aerodynamics. In order to emphasise the importance of testing tyres and tyre pressure, training materials for lorry drivers shall be supplemented.</t>
  </si>
  <si>
    <t>Related dimensions of the European Union Energy Union</t>
  </si>
  <si>
    <t>Debriefing</t>
  </si>
  <si>
    <t>Sector affected</t>
  </si>
  <si>
    <t>Transport</t>
  </si>
  <si>
    <t>Greenhouse gases directly affected</t>
  </si>
  <si>
    <t>CO2; CH4; N2O</t>
  </si>
  <si>
    <t>Planned budget</t>
  </si>
  <si>
    <t>Expected impact</t>
  </si>
  <si>
    <t>5.26 kt CO2eq</t>
  </si>
  <si>
    <t>Type of programme or measure</t>
  </si>
  <si>
    <t>European Union legislation on which the programme or action is based</t>
  </si>
  <si>
    <t>Effort Sharing Regulation EU 2018/842 and implementing decision on ESR Annual Emission Allocations; Directive 2016/2284 on the reduction of national emissions of certain atmospheric pollutants, amending Directive 2003/35/EC and repealing Directive 2001/81/EC</t>
  </si>
  <si>
    <t>Status of implementation of the programme or action</t>
  </si>
  <si>
    <t>Period of implementation of the programme or measure</t>
  </si>
  <si>
    <t>Scenario in which the programme or measure is considered</t>
  </si>
  <si>
    <t>WAM</t>
  </si>
  <si>
    <t>Persons or bodies responsible for the implementation of the programme or action</t>
  </si>
  <si>
    <t>Ministry of Economic Affairs and Communications (Government of the Republic)</t>
  </si>
  <si>
    <t>Reference to analyses or technical reports</t>
  </si>
  <si>
    <t xml:space="preserve">https://www.mkm.ee/sites/default/files/180917_energiatohusus_2030_aruanne.pdf; 
https://www.mkm.ee/media/143/download 
</t>
  </si>
  <si>
    <t>Comment</t>
  </si>
  <si>
    <t xml:space="preserve"> The expected impact is presented as an average for the period 2021-2030.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</si>
  <si>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</si>
  <si>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</si>
  <si>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</si>
  <si>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</si>
  <si>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</si>
  <si>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</si>
  <si>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</si>
  <si>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</si>
  <si>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</si>
  <si>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3.2.1.i</t>
  </si>
  <si>
    <t>Number of the programme or measure</t>
  </si>
  <si>
    <t>Title of the programme or measure</t>
  </si>
  <si>
    <t>Development of railway infrastructure (including the construction of Rail Baltic)</t>
  </si>
  <si>
    <t>Aim</t>
  </si>
  <si>
    <t>Shift in the use of public transport and non-motorised means of transport
direction 2; demand management/reduction</t>
  </si>
  <si>
    <t>Quantitative target</t>
  </si>
  <si>
    <t>Brief description</t>
  </si>
  <si>
    <t xml:space="preserve">This measure includes the development of Rail Baltic and an increase in speed to 160 km/h on the Tallinn-Narva and Tapa-Tartu lines. </t>
  </si>
  <si>
    <t>Related dimensions of the European Union Energy Union</t>
  </si>
  <si>
    <t>Debriefing</t>
  </si>
  <si>
    <t>Sector affected</t>
  </si>
  <si>
    <t>Transport</t>
  </si>
  <si>
    <t>Greenhouse gases directly affected</t>
  </si>
  <si>
    <t>CO2; CH4; N2O</t>
  </si>
  <si>
    <t>Planned budget</t>
  </si>
  <si>
    <t>Expected impact</t>
  </si>
  <si>
    <t>6.23 kt CO2eq</t>
  </si>
  <si>
    <t>Type of programme or measure</t>
  </si>
  <si>
    <t>European Union legislation on which the programme or action is based</t>
  </si>
  <si>
    <t>Effort Sharing Regulation EU 2018/842 and implementing decision on ESR Annual Emission Allocations; Directive 2016/2284 on the reduction of national emissions of certain atmospheric pollutants, amending Directive 2003/35/EC and repealing Directive 2001/81/EC; Directive 2018/2001 on the promotion of the use of energy from renewable sources, recast of the Directive 2009/28/EC</t>
  </si>
  <si>
    <t>Status of implementation of the programme or action</t>
  </si>
  <si>
    <t>Period of implementation of the programme or measure</t>
  </si>
  <si>
    <t>2021-2030</t>
  </si>
  <si>
    <t>Scenario in which the programme or measure is considered</t>
  </si>
  <si>
    <t>WEM</t>
  </si>
  <si>
    <t>Persons or bodies responsible for the implementation of the programme or action</t>
  </si>
  <si>
    <t>Ministry of Economic Affairs and Communications (Government of the Republic)</t>
  </si>
  <si>
    <t>Reference to analyses or technical reports</t>
  </si>
  <si>
    <t xml:space="preserve">https://www.mkm.ee/sites/default/files/180917_energiatohusus_2030_aruanne.pdf; 
https://www.mkm.ee/media/143/download 
</t>
  </si>
  <si>
    <t>Comment</t>
  </si>
  <si>
    <t>The expected impact is presented as an average for the period 2021-2030. Measure included in WEM scenario projections (previously WAM)</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</si>
  <si>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</si>
  <si>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</si>
  <si>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</si>
  <si>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</si>
  <si>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</si>
  <si>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</si>
  <si>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</si>
  <si>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</si>
  <si>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</si>
  <si>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3.2.1.i</t>
  </si>
  <si>
    <t>Number of the programme or measure</t>
  </si>
  <si>
    <t>Title of the programme or measure</t>
  </si>
  <si>
    <t>Rail electrification</t>
  </si>
  <si>
    <t>Aim</t>
  </si>
  <si>
    <t>Shift in the use of public transport and non-motorised means of transport
direction 2; behaviour change improving transport infrastructure</t>
  </si>
  <si>
    <t>Quantitative target</t>
  </si>
  <si>
    <t>Brief description</t>
  </si>
  <si>
    <t xml:space="preserve">Rail electrification aims at developing an environmentally sustainable mode of transport, while increasing the competitiveness of rail transport, with a further shift from road to rail. By making rail transport more attractive and reducing the operating costs of carriers, we will ultimately achieve a safer and more environmentally friendly environment. </t>
  </si>
  <si>
    <t>Related dimensions of the European Union Energy Union</t>
  </si>
  <si>
    <t>Debriefing</t>
  </si>
  <si>
    <t>Sector affected</t>
  </si>
  <si>
    <t>Transport</t>
  </si>
  <si>
    <t>Greenhouse gases directly affected</t>
  </si>
  <si>
    <t>CO2; CH4; N2O</t>
  </si>
  <si>
    <t>Planned budget</t>
  </si>
  <si>
    <t>Expected impact</t>
  </si>
  <si>
    <t>8.83 kt CO2eq</t>
  </si>
  <si>
    <t>Type of programme or measure</t>
  </si>
  <si>
    <t>European Union legislation on which the programme or action is based</t>
  </si>
  <si>
    <t>Effort Sharing Regulation EU 2018/842 and implementing decision on ESR Annual Emission Allocations; Directive on the deployment of alternative fuels infrastructure 2014/94/EU; Directive 2016/2284 on the reduction of national emissions of certain atmospheric pollutants, amending Directive 2003/35/EC and repealing Directive 2001/81/EC; Directive 2018/2001 on the promotion of the use of energy from renewable sources, recast of the Directive 2009/28/EC</t>
  </si>
  <si>
    <t>Status of implementation of the programme or action</t>
  </si>
  <si>
    <t>Period of implementation of the programme or measure</t>
  </si>
  <si>
    <t>2021-2030</t>
  </si>
  <si>
    <t>Scenario in which the programme or measure is considered</t>
  </si>
  <si>
    <t>WEM</t>
  </si>
  <si>
    <t>Persons or bodies responsible for the implementation of the programme or action</t>
  </si>
  <si>
    <t>Ministry of Economic Affairs and Communications (Government of the Republic)</t>
  </si>
  <si>
    <t>Reference to analyses or technical reports</t>
  </si>
  <si>
    <t>Comment</t>
  </si>
  <si>
    <t>The expected impact is presented as an average for the period 2021-2030. Measure included in WEM scenario projections (previously WAM)</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</si>
  <si>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</si>
  <si>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</si>
  <si>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</si>
  <si>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</si>
  <si>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</si>
  <si>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</si>
  <si>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</si>
  <si>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</si>
  <si>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</si>
  <si>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3.2.1.i</t>
  </si>
  <si>
    <t>Number of the programme or measure</t>
  </si>
  <si>
    <t>Title of the programme or measure</t>
  </si>
  <si>
    <t>Making the domestic ferry climate neutral</t>
  </si>
  <si>
    <t>Aim</t>
  </si>
  <si>
    <t>Improving vehicle economy; improving transport infrastructure</t>
  </si>
  <si>
    <t>Quantitative target</t>
  </si>
  <si>
    <t>Brief description</t>
  </si>
  <si>
    <t>One ferry between Saaremaa mainland operates on electricity.</t>
  </si>
  <si>
    <t>Related dimensions of the European Union Energy Union</t>
  </si>
  <si>
    <t>Debriefing</t>
  </si>
  <si>
    <t>Sector affected</t>
  </si>
  <si>
    <t>Transport</t>
  </si>
  <si>
    <t>Greenhouse gases directly affected</t>
  </si>
  <si>
    <t>CO2; CH4; N2O</t>
  </si>
  <si>
    <t>Planned budget</t>
  </si>
  <si>
    <t>Expected impact</t>
  </si>
  <si>
    <t>1.79 kt CO2eq</t>
  </si>
  <si>
    <t>Type of programme or measure</t>
  </si>
  <si>
    <t>European Union legislation on which the programme or action is based</t>
  </si>
  <si>
    <t>Effort Sharing Regulation EU 2018/842 and implementing decision on ESR Annual Emission Allocations; Directive on the deployment of alternative fuels infrastructure 2014/94/EU; Directive on the Promotion of Clean and Energy Efficient Road Transport Vehicles 2009/33/EC;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t>
  </si>
  <si>
    <t>Status of implementation of the programme or action</t>
  </si>
  <si>
    <t>Period of implementation of the programme or measure</t>
  </si>
  <si>
    <t>2027—</t>
  </si>
  <si>
    <t>Scenario in which the programme or measure is considered</t>
  </si>
  <si>
    <t>WEM</t>
  </si>
  <si>
    <t>Persons or bodies responsible for the implementation of the programme or action</t>
  </si>
  <si>
    <t>Ministry of Economic Affairs and Communications (Government of the Republic)</t>
  </si>
  <si>
    <t>Reference to analyses or technical reports</t>
  </si>
  <si>
    <t>Comment</t>
  </si>
  <si>
    <t>The expected impact is presented as an average over the period 2021-2030 for the year</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</si>
  <si>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</si>
  <si>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</si>
  <si>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</si>
  <si>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</si>
  <si>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</si>
  <si>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</si>
  <si>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</si>
  <si>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</si>
  <si>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</si>
  <si>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3.2.1.i</t>
  </si>
  <si>
    <t>Number of the programme or measure</t>
  </si>
  <si>
    <t>Title of the programme or measure</t>
  </si>
  <si>
    <t>Encouraging the use of biomethane in buses</t>
  </si>
  <si>
    <t>Aim</t>
  </si>
  <si>
    <t>Improving the energy efficiency of vehicles (transport)</t>
  </si>
  <si>
    <t>Quantitative target</t>
  </si>
  <si>
    <t xml:space="preserve"> Use of 6.5 ktoe biomethane in buses</t>
  </si>
  <si>
    <t>Brief description</t>
  </si>
  <si>
    <t xml:space="preserve">The objective of the support is to increase the supply of biomethane on the market by generating demand for renewable fuels and by supporting the construction of refuelling points. As a result of the grant, 7,35 ktoe of biomethane is currently used in buses. </t>
  </si>
  <si>
    <t>Related dimensions of the European Union Energy Union</t>
  </si>
  <si>
    <t>Debriefing</t>
  </si>
  <si>
    <t>Sector affected</t>
  </si>
  <si>
    <t>Transport</t>
  </si>
  <si>
    <t>Greenhouse gases directly affected</t>
  </si>
  <si>
    <t>CO2; CH4; N2O</t>
  </si>
  <si>
    <t>Planned budget</t>
  </si>
  <si>
    <t>Expected impact</t>
  </si>
  <si>
    <t>50.41 kt CO2eq</t>
  </si>
  <si>
    <t>Type of programme or measure</t>
  </si>
  <si>
    <t>European Union legislation on which the programme or action is based</t>
  </si>
  <si>
    <t>Effort Sharing Regulation EU 2018/842 and implementing decision on ESR Annual Emission Allocations;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t>
  </si>
  <si>
    <t>Status of implementation of the programme or action</t>
  </si>
  <si>
    <t>Period of implementation of the programme or measure</t>
  </si>
  <si>
    <t>2015-2050</t>
  </si>
  <si>
    <t>Scenario in which the programme or measure is considered</t>
  </si>
  <si>
    <t>WEM</t>
  </si>
  <si>
    <t>Persons or bodies responsible for the implementation of the programme or action</t>
  </si>
  <si>
    <t>Ministry of Economic Affairs and Communications (Government of the Republic)</t>
  </si>
  <si>
    <t>Reference to analyses or technical reports</t>
  </si>
  <si>
    <t>Comment</t>
  </si>
  <si>
    <t xml:space="preserve">In the past, the action focused on the development of a support system for energy-saving cars, hybrid buses, hybrid trolleys, electric buses, etc., as a split measure from 2023 onwards. The expected impact is presented as an average for the period 2021-2030.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</si>
  <si>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</si>
  <si>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</si>
  <si>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</si>
  <si>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</si>
  <si>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</si>
  <si>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</si>
  <si>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</si>
  <si>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</si>
  <si>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</si>
  <si>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3.2.1.i</t>
  </si>
  <si>
    <t>Number of the programme or measure</t>
  </si>
  <si>
    <t>Title of the programme or measure</t>
  </si>
  <si>
    <t>Promoting the use of electricity in buses</t>
  </si>
  <si>
    <t>Aim</t>
  </si>
  <si>
    <t>Improving the energy efficiency of vehicles (transport)</t>
  </si>
  <si>
    <t>Quantitative target</t>
  </si>
  <si>
    <t>Number of electric vehicles:
Buses – 100 % (2050)</t>
  </si>
  <si>
    <t>Brief description</t>
  </si>
  <si>
    <t xml:space="preserve">This measure includes the development of a support system for infrastructure to switch to electric buses (also taking into account the use of trolleybuses). The pilot of electric buses is on-going and the procurement of 15 electric buses and the construction of 17 charging stations is ongoing. </t>
  </si>
  <si>
    <t>Related dimensions of the European Union Energy Union</t>
  </si>
  <si>
    <t>Debriefing</t>
  </si>
  <si>
    <t>Sector affected</t>
  </si>
  <si>
    <t>Transport</t>
  </si>
  <si>
    <t>Greenhouse gases directly affected</t>
  </si>
  <si>
    <t>CO2; CH4; N2O</t>
  </si>
  <si>
    <t>Planned budget</t>
  </si>
  <si>
    <t>Expected impact</t>
  </si>
  <si>
    <t>12.37 kt CO2 eq</t>
  </si>
  <si>
    <t>Type of programme or measure</t>
  </si>
  <si>
    <t>European Union legislation on which the programme or action is based</t>
  </si>
  <si>
    <t>Effort Sharing Regulation EU 2018/842 and implementing decision on ESR Annual Emission Allocations;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t>
  </si>
  <si>
    <t>Status of implementation of the programme or action</t>
  </si>
  <si>
    <t>Period of implementation of the programme or measure</t>
  </si>
  <si>
    <t>2020-2050</t>
  </si>
  <si>
    <t>Scenario in which the programme or measure is considered</t>
  </si>
  <si>
    <t>WEM</t>
  </si>
  <si>
    <t>Persons or bodies responsible for the implementation of the programme or action</t>
  </si>
  <si>
    <t>Ministry of Economic Affairs and Communications (Government of the Republic)</t>
  </si>
  <si>
    <t>Reference to analyses or technical reports</t>
  </si>
  <si>
    <t>Comment</t>
  </si>
  <si>
    <t xml:space="preserve">In the past, the action focused on the development of a support system for energy-saving cars, hybrid buses, hybrid trolleys, electric buses, etc., as a split measure from 2023 onwards. The expected impact is presented as an average for the period 2021-2030.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</si>
  <si>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</si>
  <si>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</si>
  <si>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</si>
  <si>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</si>
  <si>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</si>
  <si>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</si>
  <si>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</si>
  <si>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</si>
  <si>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</si>
  <si>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</si>
  <si>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</si>
  <si>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Transposition of the KHS Directive and greening of the public vehicle fleet</t>
  </si>
  <si>
    <t>Aim</t>
  </si>
  <si>
    <t>Quantitative target</t>
  </si>
  <si>
    <t>Brief description</t>
  </si>
  <si>
    <t>Promoting clean and energy-efficient means of road transport in the public sector. The government must implement the system set out in the Clean Vehicles Directive 2009/33/EC within 24 months, i.e. from August 2021.</t>
  </si>
  <si>
    <t>Related dimensions of the European Union Energy Union</t>
  </si>
  <si>
    <t>Debriefing</t>
  </si>
  <si>
    <t>Sector affected</t>
  </si>
  <si>
    <t>Transport</t>
  </si>
  <si>
    <t>Greenhouse gases directly affected</t>
  </si>
  <si>
    <t>CO2; CH4; N2O</t>
  </si>
  <si>
    <t>Planned budget</t>
  </si>
  <si>
    <t>Expected impact</t>
  </si>
  <si>
    <t>12.01 kt CO2eq</t>
  </si>
  <si>
    <t>Type of programme or measure</t>
  </si>
  <si>
    <t>European Union legislation on which the programme or action is based</t>
  </si>
  <si>
    <t>Effort Sharing Regulation EU 2018/842 and implementing decision on ESR Annual Emission Allocations; Directive 2016/2284 on the reduction of national emissions of certain atmospheric pollutants, amending Directive 2003/35/EC and repealing Directive 2001/81/EC</t>
  </si>
  <si>
    <t>Status of implementation of the programme or action</t>
  </si>
  <si>
    <t>Period of implementation of the programme or measure</t>
  </si>
  <si>
    <t>2021—</t>
  </si>
  <si>
    <t>Scenario in which the programme or measure is considered</t>
  </si>
  <si>
    <t>WEM</t>
  </si>
  <si>
    <t>Persons or bodies responsible for the implementation of the programme or action</t>
  </si>
  <si>
    <t>Ministry of Economic Affairs and Communications (Government of the Republic)</t>
  </si>
  <si>
    <t>Reference to analyses or technical reports</t>
  </si>
  <si>
    <t>Comment</t>
  </si>
  <si>
    <t xml:space="preserve">The expected impact is presented as an average for the period 2021-2030.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</si>
  <si>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</si>
  <si>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</si>
  <si>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</si>
  <si>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</si>
  <si>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</si>
  <si>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</si>
  <si>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</si>
  <si>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</si>
  <si>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</si>
  <si>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</si>
  <si>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</si>
  <si>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Acquisition of upgraded passenger trains</t>
  </si>
  <si>
    <t>Aim</t>
  </si>
  <si>
    <t xml:space="preserve">Shift towards increased use of public transport and non-motorised means of transport; improving transport infrastructure; </t>
  </si>
  <si>
    <t>Quantitative target</t>
  </si>
  <si>
    <t>Brief description</t>
  </si>
  <si>
    <t>Acquisition of new convenient passenger trains (6+ 10 trains)</t>
  </si>
  <si>
    <t>Related dimensions of the European Union Energy Union</t>
  </si>
  <si>
    <t>Debriefing</t>
  </si>
  <si>
    <t>Sector affected</t>
  </si>
  <si>
    <t>Transport</t>
  </si>
  <si>
    <t>Greenhouse gases directly affected</t>
  </si>
  <si>
    <t>CO2; CH4; N2O</t>
  </si>
  <si>
    <t>Planned budget</t>
  </si>
  <si>
    <t>Expected impact</t>
  </si>
  <si>
    <t>Type of programme or measure</t>
  </si>
  <si>
    <t>European Union legislation on which the programme or action is based</t>
  </si>
  <si>
    <t>Effort Sharing Regulation EU 2018/842 and implementing decision on ESR Annual Emission Allocations;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t>
  </si>
  <si>
    <t>Status of implementation of the programme or action</t>
  </si>
  <si>
    <t>Period of implementation of the programme or measure</t>
  </si>
  <si>
    <t>2020-2030</t>
  </si>
  <si>
    <t>Scenario in which the programme or measure is considered</t>
  </si>
  <si>
    <t>WEM</t>
  </si>
  <si>
    <t>Persons or bodies responsible for the implementation of the programme or action</t>
  </si>
  <si>
    <t>Ministry of Economic Affairs and Communications (Government of the Republic)</t>
  </si>
  <si>
    <t>Reference to analyses or technical reports</t>
  </si>
  <si>
    <t>Comment</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</si>
  <si>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</si>
  <si>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</si>
  <si>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</si>
  <si>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</si>
  <si>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</si>
  <si>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</si>
  <si>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</si>
  <si>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</si>
  <si>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</si>
  <si>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</si>
  <si>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</si>
  <si>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Hydrogen pilot project</t>
  </si>
  <si>
    <t>Aim</t>
  </si>
  <si>
    <t>Improving the energy efficiency of vehicles (transport)</t>
  </si>
  <si>
    <t>Quantitative target</t>
  </si>
  <si>
    <t>Brief description</t>
  </si>
  <si>
    <t>A project addressing the whole hydrogen use chain, i.e. from production, transport, storage to public transport consumption (e.g. hydrogen taxis).</t>
  </si>
  <si>
    <t>Related dimensions of the European Union Energy Union</t>
  </si>
  <si>
    <t>Debriefing</t>
  </si>
  <si>
    <t>Sector affected</t>
  </si>
  <si>
    <t>Transport</t>
  </si>
  <si>
    <t>Greenhouse gases directly affected</t>
  </si>
  <si>
    <t>CO2; CH4; N2O</t>
  </si>
  <si>
    <t>Planned budget</t>
  </si>
  <si>
    <t>Expected impact</t>
  </si>
  <si>
    <t>0.30 kt CO2 eq</t>
  </si>
  <si>
    <t>Type of programme or measure</t>
  </si>
  <si>
    <t>European Union legislation on which the programme or action is based</t>
  </si>
  <si>
    <t>Effort Sharing Regulation EU 2018/842 and implementing decision on ESR Annual Emission Allocations</t>
  </si>
  <si>
    <t>Status of implementation of the programme or action</t>
  </si>
  <si>
    <t>Period of implementation of the programme or measure</t>
  </si>
  <si>
    <t>2021-2024</t>
  </si>
  <si>
    <t>Scenario in which the programme or measure is considered</t>
  </si>
  <si>
    <t>WEM</t>
  </si>
  <si>
    <t>Persons or bodies responsible for the implementation of the programme or action</t>
  </si>
  <si>
    <t>Environmental Investment Centre</t>
  </si>
  <si>
    <t>Reference to analyses or technical reports</t>
  </si>
  <si>
    <t>Comment</t>
  </si>
  <si>
    <t xml:space="preserve">The expected impact is presented as an average for the period 2021-2030.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</si>
  <si>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</si>
  <si>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</si>
  <si>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</si>
  <si>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</si>
  <si>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</si>
  <si>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</si>
  <si>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</si>
  <si>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</si>
  <si>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</si>
  <si>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</si>
  <si>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</si>
  <si>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Tallinn new tramlines</t>
  </si>
  <si>
    <t>Aim</t>
  </si>
  <si>
    <t>Shift towards increased use of public transport and non-motorised means of transport</t>
  </si>
  <si>
    <t>Quantitative target</t>
  </si>
  <si>
    <t>Brief description</t>
  </si>
  <si>
    <t>Construction of the tram line in the old port and extension of the tram line at the Ülemiste Joint Terminal.</t>
  </si>
  <si>
    <t>Related dimensions of the European Union Energy Union</t>
  </si>
  <si>
    <t>Debriefing</t>
  </si>
  <si>
    <t>Sector affected</t>
  </si>
  <si>
    <t>Transport</t>
  </si>
  <si>
    <t>Greenhouse gases directly affected</t>
  </si>
  <si>
    <t>CO2; CH4; N2O</t>
  </si>
  <si>
    <t>Planned budget</t>
  </si>
  <si>
    <t>Expected impact</t>
  </si>
  <si>
    <t>0.11 kt CO2 eq</t>
  </si>
  <si>
    <t>Type of programme or measure</t>
  </si>
  <si>
    <t>European Union legislation on which the programme or action is based</t>
  </si>
  <si>
    <t>Effort Sharing Regulation EU 2018/842 and implementing decision on ESR Annual Emission Allocations; Directive 2016/2284 on the reduction of national emissions of certain atmospheric pollutants, amending Directive 2003/35/EC and repealing Directive 2001/81/EC</t>
  </si>
  <si>
    <t>Status of implementation of the programme or action</t>
  </si>
  <si>
    <t>Period of implementation of the programme or measure</t>
  </si>
  <si>
    <t>2021-2025</t>
  </si>
  <si>
    <t>Scenario in which the programme or measure is considered</t>
  </si>
  <si>
    <t>WEM</t>
  </si>
  <si>
    <t>Persons or bodies responsible for the implementation of the programme or action</t>
  </si>
  <si>
    <t>Ministry of Economic Affairs and Communications (Government of the Republic)</t>
  </si>
  <si>
    <t>Reference to analyses or technical reports</t>
  </si>
  <si>
    <t>Comment</t>
  </si>
  <si>
    <t xml:space="preserve">The expected impact is presented as an average for the period 2021-2030. </t>
  </si>
  <si>
    <t>Type of programme or action (sign relevant e.g. with “X”)</t>
  </si>
  <si>
    <t>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</si>
  <si>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</si>
  <si>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</si>
  <si>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</si>
  <si>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</si>
  <si>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</si>
  <si>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</si>
  <si>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</si>
  <si>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</si>
  <si>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</si>
  <si>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</si>
  <si>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Renovation of public and commercial buildings</t>
  </si>
  <si>
    <t>Aim</t>
  </si>
  <si>
    <t>Increasing the efficiency of buildings; improving the efficiency of services/the tertiary sector; demand management/reduction</t>
  </si>
  <si>
    <t>Quantitative target</t>
  </si>
  <si>
    <t>Brief description</t>
  </si>
  <si>
    <t xml:space="preserve">A group measure consisting of the following individual measures: 
(1) Reconstruction of municipal buildings 
(2) Reconstruction of central government buildings 
3 Correction of the primary school network 
4) Upgrading of the secondary school network 
5) Reorganisation of special care services 
6) Institutional development programme for R &amp; D institutions and higher education institutions 
7) Modernisation of health centres 
8) Building a new childcare and early childhood education infrastructure 
(9) Promotion of energy efficiency and the use of renewable energy in childcare buildings </t>
  </si>
  <si>
    <t>Related dimensions of the European Union Energy Union</t>
  </si>
  <si>
    <t>Energy efficiency; debriefing</t>
  </si>
  <si>
    <t>Sector affected</t>
  </si>
  <si>
    <t>Energy consumption</t>
  </si>
  <si>
    <t>Greenhouse gases directly affected</t>
  </si>
  <si>
    <t>CO2; CH4; N2O</t>
  </si>
  <si>
    <t>Planned budget</t>
  </si>
  <si>
    <t>Expected impact</t>
  </si>
  <si>
    <t>Type of programme or measure</t>
  </si>
  <si>
    <t>European Union legislation on which the programme or action is based</t>
  </si>
  <si>
    <t>Effort Sharing Regulation EU 2018/842 and implementing decision on ESR Annual Emission Allocations; Effort Sharing Decision 406/2009/EC, ESD Annual Emission Allocation (AEA) Decision 2013/634/EU and Commission Decision (EU) 2017/1471 amending Decision 2013/162/EU; Energy Efficiency Directive 2012/27/EU as amended by Directive 2018/2002; Recast of the Energy Performance of Buildings Directive (Directive 2010/31/EU) and amended by the Directive 2018/844 </t>
  </si>
  <si>
    <t>Status of implementation of the programme or action</t>
  </si>
  <si>
    <t>Period of implementation of the programme or measure</t>
  </si>
  <si>
    <t>Scenario in which the programme or measure is considered</t>
  </si>
  <si>
    <t>WEM</t>
  </si>
  <si>
    <t>Persons or bodies responsible for the implementation of the programme or action</t>
  </si>
  <si>
    <t>KredEx, Environmental Investment Centre (KIK), State Shared Service Centre (RTK), (companies)</t>
  </si>
  <si>
    <t>Reference to analyses or technical reports</t>
  </si>
  <si>
    <t>Comment</t>
  </si>
  <si>
    <t>Measure split into 9 sub-measures HF1a-HF1i</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</si>
  <si>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</si>
  <si>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</si>
  <si>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</si>
  <si>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</si>
  <si>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</si>
  <si>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</si>
  <si>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</si>
  <si>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</si>
  <si>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</si>
  <si>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</si>
  <si>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</si>
  <si>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Renovation of municipal buildings</t>
  </si>
  <si>
    <t>Aim</t>
  </si>
  <si>
    <t>Increasing the efficiency of buildings; improving the efficiency of services/the tertiary sector; demand management/reduction</t>
  </si>
  <si>
    <t>Quantitative target</t>
  </si>
  <si>
    <t>Brief description</t>
  </si>
  <si>
    <t>The objective of the measure is to increase the energy efficiency of public buildings, reduce greenhouse gas emissions, support the use of renewable energy and reduce overall heating costs.</t>
  </si>
  <si>
    <t>Related dimensions of the European Union Energy Union</t>
  </si>
  <si>
    <t>Energy efficiency; debriefing</t>
  </si>
  <si>
    <t>Sector affected</t>
  </si>
  <si>
    <t>Energy consumption</t>
  </si>
  <si>
    <t>Greenhouse gases directly affected</t>
  </si>
  <si>
    <t>CO2; CH4; N2O</t>
  </si>
  <si>
    <t>Planned budget</t>
  </si>
  <si>
    <t>Expected impact</t>
  </si>
  <si>
    <t>Type of programme or measure</t>
  </si>
  <si>
    <t>European Union legislation on which the programme or action is based</t>
  </si>
  <si>
    <t>Effort Sharing Regulation EU 2018/842 and implementing decision on ESR Annual Emission Allocations; Effort Sharing Decision 406/2009/EC, ESD Annual Emission Allocation (AEA) Decision 2013/634/EU and Commission Decision (EU) 2017/1471 amending Decision 2013/162/EU; Energy Efficiency Directive 2012/27/EU as amended by Directive 2018/2002; Recast of the Energy Performance of Buildings Directive (Directive 2010/31/EU) and amended by the Directive 2018/844 </t>
  </si>
  <si>
    <t>Status of implementation of the programme or action</t>
  </si>
  <si>
    <t>Period of implementation of the programme or measure</t>
  </si>
  <si>
    <t>Scenario in which the programme or measure is considered</t>
  </si>
  <si>
    <t>WEM</t>
  </si>
  <si>
    <t>Persons or bodies responsible for the implementation of the programme or action</t>
  </si>
  <si>
    <t>State Shared Service Centre (SSSC)</t>
  </si>
  <si>
    <t>Reference to analyses or technical reports</t>
  </si>
  <si>
    <t>Comment</t>
  </si>
  <si>
    <t xml:space="preserve">Part of the earlier measure HF1.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</si>
  <si>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</si>
  <si>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</si>
  <si>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</si>
  <si>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</si>
  <si>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</si>
  <si>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</si>
  <si>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</si>
  <si>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</si>
  <si>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</si>
  <si>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</si>
  <si>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</si>
  <si>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Renovation of central government buildings</t>
  </si>
  <si>
    <t>Aim</t>
  </si>
  <si>
    <t>Increasing the efficiency of buildings; improving the efficiency of services/the tertiary sector; demand management/reduction</t>
  </si>
  <si>
    <t>Quantitative target</t>
  </si>
  <si>
    <t>Brief description</t>
  </si>
  <si>
    <t>The objective of the measure is to improve the energy efficiency of central government buildings, reduce greenhouse gas emissions, support the use of renewable energy and reduce overall heating costs.</t>
  </si>
  <si>
    <t>Related dimensions of the European Union Energy Union</t>
  </si>
  <si>
    <t>Energy efficiency; debriefing</t>
  </si>
  <si>
    <t>Sector affected</t>
  </si>
  <si>
    <t>Energy consumption</t>
  </si>
  <si>
    <t>Greenhouse gases directly affected</t>
  </si>
  <si>
    <t>CO2; CH4; N2O</t>
  </si>
  <si>
    <t>Planned budget</t>
  </si>
  <si>
    <t>Expected impact</t>
  </si>
  <si>
    <t>Type of programme or measure</t>
  </si>
  <si>
    <t>European Union legislation on which the programme or action is based</t>
  </si>
  <si>
    <t>Effort Sharing Regulation EU 2018/842 and implementing decision on ESR Annual Emission Allocations; Effort Sharing Decision 406/2009/EC, ESD Annual Emission Allocation (AEA) Decision 2013/634/EU and Commission Decision (EU) 2017/1471 amending Decision 2013/162/EU; Energy Efficiency Directive 2012/27/EU as amended by Directive 2018/2002; Recast of the Energy Performance of Buildings Directive (Directive 2010/31/EU) and amended by the Directive 2018/844 </t>
  </si>
  <si>
    <t>Status of implementation of the programme or action</t>
  </si>
  <si>
    <t>Period of implementation of the programme or measure</t>
  </si>
  <si>
    <t>Scenario in which the programme or measure is considered</t>
  </si>
  <si>
    <t>WEM</t>
  </si>
  <si>
    <t>Persons or bodies responsible for the implementation of the programme or action</t>
  </si>
  <si>
    <t>State Shared Service Centre (SSSC)</t>
  </si>
  <si>
    <t>Reference to analyses or technical reports</t>
  </si>
  <si>
    <t>Comment</t>
  </si>
  <si>
    <t xml:space="preserve">Part of the earlier measure HF1.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</si>
  <si>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</si>
  <si>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</si>
  <si>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</si>
  <si>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</si>
  <si>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</si>
  <si>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</si>
  <si>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</si>
  <si>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</si>
  <si>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</si>
  <si>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</si>
  <si>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</si>
  <si>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 xml:space="preserve">Refurbishment of the primary school network </t>
  </si>
  <si>
    <t>Aim</t>
  </si>
  <si>
    <t>Increasing the efficiency of buildings; improving the efficiency of services/the tertiary sector; demand management/reduction</t>
  </si>
  <si>
    <t>Quantitative target</t>
  </si>
  <si>
    <t>Brief description</t>
  </si>
  <si>
    <t>The objective of the measure is to support the construction of new schools to replace old ones or the full renovation of old school buildings.</t>
  </si>
  <si>
    <t>Related dimensions of the European Union Energy Union</t>
  </si>
  <si>
    <t>Energy efficiency; debriefing</t>
  </si>
  <si>
    <t>Sector affected</t>
  </si>
  <si>
    <t>Energy consumption</t>
  </si>
  <si>
    <t>Greenhouse gases directly affected</t>
  </si>
  <si>
    <t>CO2; CH4; N2O</t>
  </si>
  <si>
    <t>Planned budget</t>
  </si>
  <si>
    <t>Expected impact</t>
  </si>
  <si>
    <t>Type of programme or measure</t>
  </si>
  <si>
    <t>European Union legislation on which the programme or action is based</t>
  </si>
  <si>
    <t>Effort Sharing Regulation EU 2018/842 and implementing decision on ESR Annual Emission Allocations; Effort Sharing Decision 406/2009/EC, ESD Annual Emission Allocation (AEA) Decision 2013/634/EU and Commission Decision (EU) 2017/1471 amending Decision 2013/162/EU; Energy Directive 2012/27/EU as amended by Directive 2018/2002</t>
  </si>
  <si>
    <t>Status of implementation of the programme or action</t>
  </si>
  <si>
    <t>Period of implementation of the programme or measure</t>
  </si>
  <si>
    <t>Scenario in which the programme or measure is considered</t>
  </si>
  <si>
    <t>WEM</t>
  </si>
  <si>
    <t>Persons or bodies responsible for the implementation of the programme or action</t>
  </si>
  <si>
    <t>State Shared Service Centre (SSSC)</t>
  </si>
  <si>
    <t>Reference to analyses or technical reports</t>
  </si>
  <si>
    <t>Comment</t>
  </si>
  <si>
    <t>Part of the earlier measure HF1.</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</si>
  <si>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</si>
  <si>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</si>
  <si>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</si>
  <si>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</si>
  <si>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</si>
  <si>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</si>
  <si>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</si>
  <si>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</si>
  <si>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</si>
  <si>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</si>
  <si>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</si>
  <si>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Gymnaium network clean-up</t>
  </si>
  <si>
    <t>Aim</t>
  </si>
  <si>
    <t>Increasing the efficiency of buildings; improving the efficiency of services/the tertiary sector; demand management/reduction</t>
  </si>
  <si>
    <t>Quantitative target</t>
  </si>
  <si>
    <t>Brief description</t>
  </si>
  <si>
    <t>The objective of the measure is to support the construction of new secondary schools in place of old secondary schools or the full renovation of old secondary buildings.</t>
  </si>
  <si>
    <t>Related dimensions of the European Union Energy Union</t>
  </si>
  <si>
    <t>Energy efficiency; debriefing</t>
  </si>
  <si>
    <t>Sector affected</t>
  </si>
  <si>
    <t>Energy consumption</t>
  </si>
  <si>
    <t>Greenhouse gases directly affected</t>
  </si>
  <si>
    <t>CO2; CH4; N2O</t>
  </si>
  <si>
    <t>Planned budget</t>
  </si>
  <si>
    <t>Expected impact</t>
  </si>
  <si>
    <t>Type of programme or measure</t>
  </si>
  <si>
    <t>European Union legislation on which the programme or action is based</t>
  </si>
  <si>
    <t>Effort Sharing Regulation EU 2018/842 and implementing decision on ESR Annual Emission Allocations; Effort Sharing Decision 406/2009/EC, ESD Annual Emission Allocation (AEA) Decision 2013/634/EU and Commission Decision (EU) 2017/1471 amending Decision 2013/162/EU; Energy Efficiency Directive 2012/27/EU as amended by Directive 2018/2002; Recast of the Energy Performance of Buildings Directive (Directive 2010/31/EU) and amended by the Directive 2018/844 </t>
  </si>
  <si>
    <t>Status of implementation of the programme or action</t>
  </si>
  <si>
    <t>Period of implementation of the programme or measure</t>
  </si>
  <si>
    <t>Scenario in which the programme or measure is considered</t>
  </si>
  <si>
    <t>WEM</t>
  </si>
  <si>
    <t>Persons or bodies responsible for the implementation of the programme or action</t>
  </si>
  <si>
    <t>State Shared Service Centre (SSSC)</t>
  </si>
  <si>
    <t>Reference to analyses or technical reports</t>
  </si>
  <si>
    <t>Comment</t>
  </si>
  <si>
    <t xml:space="preserve">Part of the earlier measure HF1.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</si>
  <si>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</si>
  <si>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</si>
  <si>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</si>
  <si>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</si>
  <si>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</si>
  <si>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</si>
  <si>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</si>
  <si>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</si>
  <si>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</si>
  <si>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</si>
  <si>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</si>
  <si>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Reorganisation of special care services</t>
  </si>
  <si>
    <t>Aim</t>
  </si>
  <si>
    <t>Increasing the efficiency of buildings; improving the efficiency of services/the tertiary sector; demand management/reduction</t>
  </si>
  <si>
    <t>Quantitative target</t>
  </si>
  <si>
    <t>Brief description</t>
  </si>
  <si>
    <t>The objective of the measure is to support the construction of new care facilities to replace old ones or the full renovation of old residential buildings.</t>
  </si>
  <si>
    <t>Related dimensions of the European Union Energy Union</t>
  </si>
  <si>
    <t>Energy efficiency; debriefing</t>
  </si>
  <si>
    <t>Sector affected</t>
  </si>
  <si>
    <t>Energy consumption</t>
  </si>
  <si>
    <t>Greenhouse gases directly affected</t>
  </si>
  <si>
    <t>CO2; CH4; N2O</t>
  </si>
  <si>
    <t>Planned budget</t>
  </si>
  <si>
    <t>Expected impact</t>
  </si>
  <si>
    <t>Type of programme or measure</t>
  </si>
  <si>
    <t>European Union legislation on which the programme or action is based</t>
  </si>
  <si>
    <t>Effort Sharing Regulation EU 2018/842 and implementing decision on ESR Annual Emission Allocations; Effort Sharing Decision 406/2009/EC, ESD Annual Emission Allocation (AEA) Decision 2013/634/EU and Commission Decision (EU) 2017/1471 amending Decision 2013/162/EU; Energy Efficiency Directive 2012/27/EU as amended by Directive 2018/2002; Recast of the Energy Performance of Buildings Directive (Directive 2010/31/EU) and amended by the Directive 2018/844 </t>
  </si>
  <si>
    <t>Status of implementation of the programme or action</t>
  </si>
  <si>
    <t>Period of implementation of the programme or measure</t>
  </si>
  <si>
    <t>Scenario in which the programme or measure is considered</t>
  </si>
  <si>
    <t>WEM</t>
  </si>
  <si>
    <t>Persons or bodies responsible for the implementation of the programme or action</t>
  </si>
  <si>
    <t>State Shared Service Centre (SSSC)</t>
  </si>
  <si>
    <t>Reference to analyses or technical reports</t>
  </si>
  <si>
    <t>Comment</t>
  </si>
  <si>
    <t xml:space="preserve">Part of the earlier measure HF1.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</si>
  <si>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</si>
  <si>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</si>
  <si>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</si>
  <si>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</si>
  <si>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</si>
  <si>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</si>
  <si>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</si>
  <si>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</si>
  <si>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</si>
  <si>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</si>
  <si>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</si>
  <si>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Institutional development programme for R &amp; D institutions and higher education institutions</t>
  </si>
  <si>
    <t>Aim</t>
  </si>
  <si>
    <t>Increasing the efficiency of buildings; improving the efficiency of services/the tertiary sector; demand management/reduction</t>
  </si>
  <si>
    <t>Quantitative target</t>
  </si>
  <si>
    <t>Brief description</t>
  </si>
  <si>
    <t>The objective of the measure is to support the construction and conversion of new buildings of R &amp; D institutions and schools.</t>
  </si>
  <si>
    <t>Related dimensions of the European Union Energy Union</t>
  </si>
  <si>
    <t>Energy efficiency; debriefing</t>
  </si>
  <si>
    <t>Sector affected</t>
  </si>
  <si>
    <t>Energy consumption</t>
  </si>
  <si>
    <t>Greenhouse gases directly affected</t>
  </si>
  <si>
    <t>CO2; CH4; N2O</t>
  </si>
  <si>
    <t>Planned budget</t>
  </si>
  <si>
    <t>Expected impact</t>
  </si>
  <si>
    <t>Type of programme or measure</t>
  </si>
  <si>
    <t>European Union legislation on which the programme or action is based</t>
  </si>
  <si>
    <t>Effort Sharing Regulation EU 2018/842 and implementing decision on ESR Annual Emission Allocations; Effort Sharing Decision 406/2009/EC, ESD Annual Emission Allocation (AEA) Decision 2013/634/EU and Commission Decision (EU) 2017/1471 amending Decision 2013/162/EU; Energy Efficiency Directive 2012/27/EU as amended by Directive 2018/2002; Recast of the Energy Performance of Buildings Directive (Directive 2010/31/EU) and amended by the Directive 2018/844 </t>
  </si>
  <si>
    <t>Status of implementation of the programme or action</t>
  </si>
  <si>
    <t>Period of implementation of the programme or measure</t>
  </si>
  <si>
    <t>Scenario in which the programme or measure is considered</t>
  </si>
  <si>
    <t>WEM</t>
  </si>
  <si>
    <t>Persons or bodies responsible for the implementation of the programme or action</t>
  </si>
  <si>
    <t>State Shared Service Centre (SSSC)</t>
  </si>
  <si>
    <t>Reference to analyses or technical reports</t>
  </si>
  <si>
    <t>Comment</t>
  </si>
  <si>
    <t>Part of the earlier measure HF1</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</si>
  <si>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</si>
  <si>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</si>
  <si>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</si>
  <si>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</si>
  <si>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</si>
  <si>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</si>
  <si>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</si>
  <si>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</si>
  <si>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</si>
  <si>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</si>
  <si>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</si>
  <si>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Modernisation of health centres</t>
  </si>
  <si>
    <t>Aim</t>
  </si>
  <si>
    <t>Increasing the efficiency of buildings; improving the efficiency of services/the tertiary sector; demand management/reduction</t>
  </si>
  <si>
    <t>Quantitative target</t>
  </si>
  <si>
    <t>Reconstruct ~48 500 m²</t>
  </si>
  <si>
    <t>Brief description</t>
  </si>
  <si>
    <t>The objective of the measure is to support the construction of new health centres in place of old ones or the full renovation of old health centres.</t>
  </si>
  <si>
    <t>Related dimensions of the European Union Energy Union</t>
  </si>
  <si>
    <t>Energy efficiency; debriefing</t>
  </si>
  <si>
    <t>Sector affected</t>
  </si>
  <si>
    <t>Energy consumption</t>
  </si>
  <si>
    <t>Greenhouse gases directly affected</t>
  </si>
  <si>
    <t>CO2; CH4; N2O</t>
  </si>
  <si>
    <t>Planned budget</t>
  </si>
  <si>
    <t>Expected impact</t>
  </si>
  <si>
    <t>Type of programme or measure</t>
  </si>
  <si>
    <t>European Union legislation on which the programme or action is based</t>
  </si>
  <si>
    <t>Effort Sharing Regulation EU 2018/842 and implementing decision on ESR Annual Emission Allocations; Effort Sharing Decision 406/2009/EC, ESD Annual Emission Allocation (AEA) Decision 2013/634/EU and Commission Decision (EU) 2017/1471 amending Decision 2013/162/EU; Energy Efficiency Directive 2012/27/EU as amended by Directive 2018/2002; Recast of the Energy Performance of Buildings Directive (Directive 2010/31/EU) and amended by the Directive 2018/844 </t>
  </si>
  <si>
    <t>Status of implementation of the programme or action</t>
  </si>
  <si>
    <t>Period of implementation of the programme or measure</t>
  </si>
  <si>
    <t>Scenario in which the programme or measure is considered</t>
  </si>
  <si>
    <t>WEM</t>
  </si>
  <si>
    <t>Persons or bodies responsible for the implementation of the programme or action</t>
  </si>
  <si>
    <t>State Shared Service Centre (SSSC)</t>
  </si>
  <si>
    <t>Reference to analyses or technical reports</t>
  </si>
  <si>
    <t>Comment</t>
  </si>
  <si>
    <t xml:space="preserve">Part of the earlier measure HF1.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</si>
  <si>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</si>
  <si>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</si>
  <si>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</si>
  <si>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</si>
  <si>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</si>
  <si>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</si>
  <si>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</si>
  <si>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</si>
  <si>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</si>
  <si>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</si>
  <si>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</si>
  <si>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Building a new childcare and early childhood education infrastructure</t>
  </si>
  <si>
    <t>Aim</t>
  </si>
  <si>
    <t>Increasing the efficiency of buildings; improving the efficiency of services/the tertiary sector; demand management/reduction</t>
  </si>
  <si>
    <t>Quantitative target</t>
  </si>
  <si>
    <t>Brief description</t>
  </si>
  <si>
    <t>The objective of the measure is to support the renovation of children’s buildings.</t>
  </si>
  <si>
    <t>Related dimensions of the European Union Energy Union</t>
  </si>
  <si>
    <t>Energy efficiency; debriefing</t>
  </si>
  <si>
    <t>Sector affected</t>
  </si>
  <si>
    <t>Energy consumption</t>
  </si>
  <si>
    <t>Greenhouse gases directly affected</t>
  </si>
  <si>
    <t>CO2; CH4; N2O</t>
  </si>
  <si>
    <t>Planned budget</t>
  </si>
  <si>
    <t>Expected impact</t>
  </si>
  <si>
    <t>Type of programme or measure</t>
  </si>
  <si>
    <t>European Union legislation on which the programme or action is based</t>
  </si>
  <si>
    <t>Effort Sharing Regulation EU 2018/842 and implementing decision on ESR Annual Emission Allocations; Effort Sharing Decision 406/2009/EC, ESD Annual Emission Allocation (AEA) Decision 2013/634/EU and Commission Decision (EU) 2017/1471 amending Decision 2013/162/EU; Energy Efficiency Directive 2012/27/EU as amended by Directive 2018/2002; Recast of the Energy Performance of Buildings Directive (Directive 2010/31/EU) and amended by the Directive 2018/844 </t>
  </si>
  <si>
    <t>Status of implementation of the programme or action</t>
  </si>
  <si>
    <t>Period of implementation of the programme or measure</t>
  </si>
  <si>
    <t>Scenario in which the programme or measure is considered</t>
  </si>
  <si>
    <t>WEM</t>
  </si>
  <si>
    <t>Persons or bodies responsible for the implementation of the programme or action</t>
  </si>
  <si>
    <t>State Shared Service Centre (SSSC)</t>
  </si>
  <si>
    <t>Reference to analyses or technical reports</t>
  </si>
  <si>
    <t>Comment</t>
  </si>
  <si>
    <t>Part of the earlier measure HF1.</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</si>
  <si>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</si>
  <si>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</si>
  <si>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</si>
  <si>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</si>
  <si>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</si>
  <si>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</si>
  <si>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</si>
  <si>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</si>
  <si>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</si>
  <si>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</si>
  <si>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</si>
  <si>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Aid for the reconstruction of apartment buildings</t>
  </si>
  <si>
    <t>Aim</t>
  </si>
  <si>
    <t>Building efficiency improvement, demand management/reduction</t>
  </si>
  <si>
    <t>Quantitative target</t>
  </si>
  <si>
    <t>Brief description</t>
  </si>
  <si>
    <t>The objective of the measure is to increase the energy efficiency and improve the indoor climate of apartment buildings. Taking into account all investments, the objective is to renovate an estimated 3.2 million m² of apartment buildings.</t>
  </si>
  <si>
    <t>Related dimensions of the European Union Energy Union</t>
  </si>
  <si>
    <t>Energy efficiency; debriefing</t>
  </si>
  <si>
    <t>Sector affected</t>
  </si>
  <si>
    <t>Energy consumption</t>
  </si>
  <si>
    <t>Greenhouse gases directly affected</t>
  </si>
  <si>
    <t>CO2; CH4; N2O</t>
  </si>
  <si>
    <t>Planned budget</t>
  </si>
  <si>
    <t>Expected impact</t>
  </si>
  <si>
    <t>Type of programme or measure</t>
  </si>
  <si>
    <t>European Union legislation on which the programme or action is based</t>
  </si>
  <si>
    <t>Effort Sharing Regulation EU 2018/842 and implementing decision on ESR Annual Emission Allocations; Effort Sharing Decision 406/2009/EC, ESD Annual Emission Allocation (AEA) Decision 2013/634/EU and Commission Decision (EU) 2017/1471 amending Decision 2013/162/EU; Energy Efficiency Directive 2012/27/EU as amended by Directive 2018/2002; Recast of the Energy Performance of Buildings Directive (Directive 2010/31/EU) and amended by the Directive 2018/844 </t>
  </si>
  <si>
    <t>Status of implementation of the programme or action</t>
  </si>
  <si>
    <t>Period of implementation of the programme or measure</t>
  </si>
  <si>
    <t>2015-2027</t>
  </si>
  <si>
    <t>Scenario in which the programme or measure is considered</t>
  </si>
  <si>
    <t>WEM</t>
  </si>
  <si>
    <t>Persons or bodies responsible for the implementation of the programme or action</t>
  </si>
  <si>
    <t>KredEx</t>
  </si>
  <si>
    <t>Reference to analyses or technical reports</t>
  </si>
  <si>
    <t>Comment</t>
  </si>
  <si>
    <t xml:space="preserve">Part of the earlier measure HF2.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</si>
  <si>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</si>
  <si>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</si>
  <si>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</si>
  <si>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</si>
  <si>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</si>
  <si>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</si>
  <si>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</si>
  <si>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</si>
  <si>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</si>
  <si>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</si>
  <si>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</si>
  <si>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Support for the renovation of private houses</t>
  </si>
  <si>
    <t>Aim</t>
  </si>
  <si>
    <t>Building efficiency improvement, demand management/reduction</t>
  </si>
  <si>
    <t>Quantitative target</t>
  </si>
  <si>
    <t>Brief description</t>
  </si>
  <si>
    <t>The aim of the measure is to support the full renovation of small residential buildings and to reduce the energy consumption of small residential buildings. The aim is to renovate 80 small residential buildings. Investments in small residential buildings are estimated to support the energy efficiency and renovation of 13 000 m² of net surface area</t>
  </si>
  <si>
    <t>Related dimensions of the European Union Energy Union</t>
  </si>
  <si>
    <t>Energy efficiency; debriefing</t>
  </si>
  <si>
    <t>Sector affected</t>
  </si>
  <si>
    <t>Energy consumption</t>
  </si>
  <si>
    <t>Greenhouse gases directly affected</t>
  </si>
  <si>
    <t>CO2; CH4; N2O</t>
  </si>
  <si>
    <t>Planned budget</t>
  </si>
  <si>
    <t>Expected impact</t>
  </si>
  <si>
    <t>Type of programme or measure</t>
  </si>
  <si>
    <t>European Union legislation on which the programme or action is based</t>
  </si>
  <si>
    <t>Effort Sharing Regulation EU 2018/842 and implementing decision on ESR Annual Emission Allocations;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 Energy Efficiency Directive 2012/27/EU as amended by Directive 2018/2002; Recast of the Energy Performance of Buildings Directive (Directive 2010/31/EU) and amended by the Directive 2018/844 </t>
  </si>
  <si>
    <t>Status of implementation of the programme or action</t>
  </si>
  <si>
    <t>Period of implementation of the programme or measure</t>
  </si>
  <si>
    <t>2015-2027</t>
  </si>
  <si>
    <t>Scenario in which the programme or measure is considered</t>
  </si>
  <si>
    <t>WEM</t>
  </si>
  <si>
    <t>Persons or bodies responsible for the implementation of the programme or action</t>
  </si>
  <si>
    <t>KredEx</t>
  </si>
  <si>
    <t>Reference to analyses or technical reports</t>
  </si>
  <si>
    <t>Comment</t>
  </si>
  <si>
    <t xml:space="preserve">Part of the earlier measure HF2.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</si>
  <si>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</si>
  <si>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</si>
  <si>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</si>
  <si>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</si>
  <si>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</si>
  <si>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</si>
  <si>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</si>
  <si>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</si>
  <si>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</si>
  <si>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</si>
  <si>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</si>
  <si>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Support for the renovation of private non-residential buildings</t>
  </si>
  <si>
    <t>Aim</t>
  </si>
  <si>
    <t>Increasing the efficiency of buildings; demand management/reduction of energy consumption</t>
  </si>
  <si>
    <t>Quantitative target</t>
  </si>
  <si>
    <t>Reconstruct ~17 million m²</t>
  </si>
  <si>
    <t>Brief description</t>
  </si>
  <si>
    <t>The objective of the measure is to support the full renovation of non-residential buildings by 2050.</t>
  </si>
  <si>
    <t>Related dimensions of the European Union Energy Union</t>
  </si>
  <si>
    <t>Energy efficiency; debriefing</t>
  </si>
  <si>
    <t>Sector affected</t>
  </si>
  <si>
    <t>Energy consumption</t>
  </si>
  <si>
    <t>Greenhouse gases directly affected</t>
  </si>
  <si>
    <t>CO2; CH4; N2O</t>
  </si>
  <si>
    <t>Planned budget</t>
  </si>
  <si>
    <t>Expected impact</t>
  </si>
  <si>
    <t>Type of programme or measure</t>
  </si>
  <si>
    <t>European Union legislation on which the programme or action is based</t>
  </si>
  <si>
    <t>Regulation (EU) 2018/1999 on the Governance of the Energy Union and Climate Action; Effort Sharing Regulation EU 2018/842 and implementing decision on ESR Annual Emission Allocations; Effort Sharing Decision 406/2009/EC, ESD Annual Emission Allocation (AEA) Decision 2013/634/EU and Commission Decision (EU) 2017/1471 amending Decision 2013/162/EU; Energy Efficiency Directive 2012/27/EU as amended by Directive 2018/2002; Recast of the Energy Performance of Buildings Directive (Directive 2010/31/EU) and amended by the Directive 2018/844 </t>
  </si>
  <si>
    <t>Status of implementation of the programme or action</t>
  </si>
  <si>
    <t>Period of implementation of the programme or measure</t>
  </si>
  <si>
    <t>Scenario in which the programme or measure is considered</t>
  </si>
  <si>
    <t>WAM</t>
  </si>
  <si>
    <t>Persons or bodies responsible for the implementation of the programme or action</t>
  </si>
  <si>
    <t>Ministry of Economic Affairs and Communications (Government of the Republic)</t>
  </si>
  <si>
    <t>Reference to analyses or technical reports</t>
  </si>
  <si>
    <t>https://www.mkm.ee/media/155/download</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</si>
  <si>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</si>
  <si>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</si>
  <si>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</si>
  <si>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</si>
  <si>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</si>
  <si>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</si>
  <si>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</si>
  <si>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</si>
  <si>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</si>
  <si>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</si>
  <si>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</si>
  <si>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 xml:space="preserve">Investments in the renovation programme for street lighting </t>
  </si>
  <si>
    <t>Aim</t>
  </si>
  <si>
    <t>Demand management/reduction</t>
  </si>
  <si>
    <t>Quantitative target</t>
  </si>
  <si>
    <t>Brief description</t>
  </si>
  <si>
    <t>The aim of the programme is to reduce the electricity use of street lighting by renovating public lighting infrastructure.</t>
  </si>
  <si>
    <t>Related dimensions of the European Union Energy Union</t>
  </si>
  <si>
    <t>Energy efficiency; debriefing</t>
  </si>
  <si>
    <t>Sector affected</t>
  </si>
  <si>
    <t>Energy consumption</t>
  </si>
  <si>
    <t>Greenhouse gases directly affected</t>
  </si>
  <si>
    <t>CO2; CH4; N2O</t>
  </si>
  <si>
    <t>Planned budget</t>
  </si>
  <si>
    <t>Expected impact</t>
  </si>
  <si>
    <t>52.01 kt CO2eq</t>
  </si>
  <si>
    <t>Type of programme or measure</t>
  </si>
  <si>
    <t>European Union legislation on which the programme or action is based</t>
  </si>
  <si>
    <t>Energy Efficiency Directive 2012/27/EU as amended by Directive 2018/2002; Effort Sharing Decision 406/2009/EC, ESD Annual Emission Allocation (AEA) Decision 2013/634/EU and Commission Decision (EU) 2017/1471 amending Decision 2013/162/EU; Effort Sharing Regulation EU 2018/842 and implementing decision on ESR Annual Emission Allocations</t>
  </si>
  <si>
    <t>Status of implementation of the programme or action</t>
  </si>
  <si>
    <t>Period of implementation of the programme or measure</t>
  </si>
  <si>
    <t>2007-2024</t>
  </si>
  <si>
    <t>Scenario in which the programme or measure is considered</t>
  </si>
  <si>
    <t>WEM</t>
  </si>
  <si>
    <t>Persons or bodies responsible for the implementation of the programme or action</t>
  </si>
  <si>
    <t>Environmental Investment Centre</t>
  </si>
  <si>
    <t>Reference to analyses or technical reports</t>
  </si>
  <si>
    <t>Comment</t>
  </si>
  <si>
    <t xml:space="preserve">The expected impact is presented as an average for the period 2021-2030.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</si>
  <si>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</si>
  <si>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</si>
  <si>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</si>
  <si>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</si>
  <si>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</si>
  <si>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</si>
  <si>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</si>
  <si>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</si>
  <si>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</si>
  <si>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</si>
  <si>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</si>
  <si>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Additional renovation of LA buildings </t>
  </si>
  <si>
    <t>Aim</t>
  </si>
  <si>
    <t>Increasing the efficiency of buildings; demand management/reduction of energy consumption</t>
  </si>
  <si>
    <t>Quantitative target</t>
  </si>
  <si>
    <t>Reconstruct ~4 million m²</t>
  </si>
  <si>
    <t>Brief description</t>
  </si>
  <si>
    <t>The objective of the measure is to support the full renovation of local authority buildings by 2050</t>
  </si>
  <si>
    <t>Related dimensions of the European Union Energy Union</t>
  </si>
  <si>
    <t>Energy efficiency; debriefing</t>
  </si>
  <si>
    <t>Sector affected</t>
  </si>
  <si>
    <t>Energy consumption</t>
  </si>
  <si>
    <t>Greenhouse gases directly affected</t>
  </si>
  <si>
    <t>CO2; CH4; N2O</t>
  </si>
  <si>
    <t>Planned budget</t>
  </si>
  <si>
    <t>Expected impact</t>
  </si>
  <si>
    <t>Type of programme or measure</t>
  </si>
  <si>
    <t>European Union legislation on which the programme or action is based</t>
  </si>
  <si>
    <t>Regulation (EU) 2018/1999 on the Governance of the Energy Union and Climate Action; Effort Sharing Regulation EU 2018/842 and implementing decision on ESR Annual Emission Allocations;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 Energy Efficiency Directive 2012/27/EU as amended by Directive 2018/2002; Recast of the Energy Performance of Buildings Directive (Directive 2010/31/EU) and amended by the Directive 2018/844 </t>
  </si>
  <si>
    <t>Status of implementation of the programme or action</t>
  </si>
  <si>
    <t>Period of implementation of the programme or measure</t>
  </si>
  <si>
    <t>Scenario in which the programme or measure is considered</t>
  </si>
  <si>
    <t>WAM</t>
  </si>
  <si>
    <t>Persons or bodies responsible for the implementation of the programme or action</t>
  </si>
  <si>
    <t>Ministry of Economic Affairs and Communications (Government of the Republic)</t>
  </si>
  <si>
    <t>Reference to analyses or technical reports</t>
  </si>
  <si>
    <t>https://www.mkm.ee/media/155/download</t>
  </si>
  <si>
    <t>Comment</t>
  </si>
  <si>
    <t>Part of the earlier measure HF5</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</si>
  <si>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</si>
  <si>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</si>
  <si>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</si>
  <si>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</si>
  <si>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</si>
  <si>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</si>
  <si>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</si>
  <si>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</si>
  <si>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</si>
  <si>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</si>
  <si>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</si>
  <si>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Additional renovation of central government buildings</t>
  </si>
  <si>
    <t>Aim</t>
  </si>
  <si>
    <t>Increasing the efficiency of buildings; demand management/reduction of energy consumption</t>
  </si>
  <si>
    <t>Quantitative target</t>
  </si>
  <si>
    <t>Reconstruct 0.9 million m²</t>
  </si>
  <si>
    <t>Brief description</t>
  </si>
  <si>
    <t>The objective of the measure is to support the full renovation of central government buildings by 2050.</t>
  </si>
  <si>
    <t>Related dimensions of the European Union Energy Union</t>
  </si>
  <si>
    <t>Energy efficiency; debriefing</t>
  </si>
  <si>
    <t>Sector affected</t>
  </si>
  <si>
    <t>Energy consumption</t>
  </si>
  <si>
    <t>Greenhouse gases directly affected</t>
  </si>
  <si>
    <t>CO2; CH4; N2O</t>
  </si>
  <si>
    <t>Planned budget</t>
  </si>
  <si>
    <t>Expected impact</t>
  </si>
  <si>
    <t>Type of programme or measure</t>
  </si>
  <si>
    <t>European Union legislation on which the programme or action is based</t>
  </si>
  <si>
    <t>Effort Sharing Regulation EU 2018/842 and implementing decision on ESR Annual Emission Allocations; Effort Sharing Decision 406/2009/EC, ESD Annual Emission Allocation (AEA) Decision 2013/634/EU and Commission Decision (EU) 2017/1471 amending Decision 2013/162/EU; Energy Efficiency Directive 2012/27/EU as amended by Directive 2018/2002; Recast of the Energy Performance of Buildings Directive (Directive 2010/31/EU) and amended by the Directive 2018/844 </t>
  </si>
  <si>
    <t>Status of implementation of the programme or action</t>
  </si>
  <si>
    <t>Period of implementation of the programme or measure</t>
  </si>
  <si>
    <t>Scenario in which the programme or measure is considered</t>
  </si>
  <si>
    <t>WAM</t>
  </si>
  <si>
    <t>Persons or bodies responsible for the implementation of the programme or action</t>
  </si>
  <si>
    <t>Ministry of Economic Affairs and Communications (Government of the Republic)</t>
  </si>
  <si>
    <t>Reference to analyses or technical reports</t>
  </si>
  <si>
    <t>https://www.mkm.ee/media/155/download</t>
  </si>
  <si>
    <t>Comment</t>
  </si>
  <si>
    <t>Part of the earlier measure HF5</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</si>
  <si>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</si>
  <si>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</si>
  <si>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</si>
  <si>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</si>
  <si>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</si>
  <si>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</si>
  <si>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</si>
  <si>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</si>
  <si>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</si>
  <si>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</si>
  <si>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</si>
  <si>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 xml:space="preserve">Additional support for the renovation of private houses
</t>
  </si>
  <si>
    <t>Aim</t>
  </si>
  <si>
    <t>Increasing the efficiency of buildings; demand management/reduction of energy consumption</t>
  </si>
  <si>
    <t>Quantitative target</t>
  </si>
  <si>
    <t>Reconstruct ~14 million m²</t>
  </si>
  <si>
    <t>Brief description</t>
  </si>
  <si>
    <t>The objective of the measure is to further support the full renovation of small residential buildings by 2050.</t>
  </si>
  <si>
    <t>Related dimensions of the European Union Energy Union</t>
  </si>
  <si>
    <t>Energy efficiency; debriefing</t>
  </si>
  <si>
    <t>Sector affected</t>
  </si>
  <si>
    <t>Energy consumption</t>
  </si>
  <si>
    <t>Greenhouse gases directly affected</t>
  </si>
  <si>
    <t>CO2; CH4; N2O</t>
  </si>
  <si>
    <t>Planned budget</t>
  </si>
  <si>
    <t>Expected impact</t>
  </si>
  <si>
    <t>Type of programme or measure</t>
  </si>
  <si>
    <t>European Union legislation on which the programme or action is based</t>
  </si>
  <si>
    <t>Effort Sharing Regulation EU 2018/842 and implementing decision on ESR Annual Emission Allocations;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 Energy Efficiency Directive 2012/27/EU as amended by Directive 2018/2002; Recast of the Energy Performance of Buildings Directive (Directive 2010/31/EU) and amended by the Directive 2018/844 </t>
  </si>
  <si>
    <t>Status of implementation of the programme or action</t>
  </si>
  <si>
    <t>Period of implementation of the programme or measure</t>
  </si>
  <si>
    <t>Scenario in which the programme or measure is considered</t>
  </si>
  <si>
    <t>WAM</t>
  </si>
  <si>
    <t>Persons or bodies responsible for the implementation of the programme or action</t>
  </si>
  <si>
    <t>Ministry of Economic Affairs and Communications (Government of the Republic)</t>
  </si>
  <si>
    <t>Reference to analyses or technical reports</t>
  </si>
  <si>
    <t>https://www.mkm.ee/media/155/download</t>
  </si>
  <si>
    <t>Comment</t>
  </si>
  <si>
    <t>Part of the earlier measure HF6</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</si>
  <si>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</si>
  <si>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</si>
  <si>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</si>
  <si>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</si>
  <si>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</si>
  <si>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</si>
  <si>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</si>
  <si>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</si>
  <si>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</si>
  <si>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</si>
  <si>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</si>
  <si>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Additional support for the renovation of apartment buildings</t>
  </si>
  <si>
    <t>Aim</t>
  </si>
  <si>
    <t>Increasing the efficiency of buildings; demand management/reduction of energy consumption</t>
  </si>
  <si>
    <t>Quantitative target</t>
  </si>
  <si>
    <t>Reconstruct ~ 18 million m²</t>
  </si>
  <si>
    <t>Brief description</t>
  </si>
  <si>
    <t>The aim of the measure is to further support the full renovation of apartment buildings by 2050</t>
  </si>
  <si>
    <t>Related dimensions of the European Union Energy Union</t>
  </si>
  <si>
    <t>Energy efficiency; debriefing</t>
  </si>
  <si>
    <t>Sector affected</t>
  </si>
  <si>
    <t>Energy consumption</t>
  </si>
  <si>
    <t>Greenhouse gases directly affected</t>
  </si>
  <si>
    <t>CO2; CH4; N2O</t>
  </si>
  <si>
    <t>Planned budget</t>
  </si>
  <si>
    <t>Expected impact</t>
  </si>
  <si>
    <t>Type of programme or measure</t>
  </si>
  <si>
    <t>European Union legislation on which the programme or action is based</t>
  </si>
  <si>
    <t>Effort Sharing Regulation EU 2018/842 and implementing decision on ESR Annual Emission Allocations; Effort Sharing Decision 406/2009/EC, ESD Annual Emission Allocation (AEA) Decision 2013/634/EU and Commission Decision (EU) 2017/1471 amending Decision 2013/162/EU; Energy Efficiency Directive 2012/27/EU as amended by Directive 2018/2002; Recast of the Energy Performance of Buildings Directive (Directive 2010/31/EU) and amended by the Directive 2018/844 </t>
  </si>
  <si>
    <t>Status of implementation of the programme or action</t>
  </si>
  <si>
    <t>Period of implementation of the programme or measure</t>
  </si>
  <si>
    <t>Scenario in which the programme or measure is considered</t>
  </si>
  <si>
    <t>WAM</t>
  </si>
  <si>
    <t>Persons or bodies responsible for the implementation of the programme or action</t>
  </si>
  <si>
    <t>Ministry of Economic Affairs and Communications (Government of the Republic)</t>
  </si>
  <si>
    <t>Reference to analyses or technical reports</t>
  </si>
  <si>
    <t>https://www.mkm.ee/media/155/download</t>
  </si>
  <si>
    <t>Comment</t>
  </si>
  <si>
    <t>Part of the earlier measure HF6</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</si>
  <si>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</si>
  <si>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</si>
  <si>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</si>
  <si>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</si>
  <si>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</si>
  <si>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</si>
  <si>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</si>
  <si>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</si>
  <si>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</si>
  <si>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</si>
  <si>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</si>
  <si>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Housing Investment Fund</t>
  </si>
  <si>
    <t>Aim</t>
  </si>
  <si>
    <t>Increasing the efficiency of buildings; demand management/reduction of energy consumption</t>
  </si>
  <si>
    <t>Quantitative target</t>
  </si>
  <si>
    <t>Brief description</t>
  </si>
  <si>
    <t>The SWIF will provide stable funding (loans, loan guarantees) in areas where the value of the property is low and the capacity of residents to reconstruct at market conditions is limited. It pools resources from the public sector, including the European Union’s structural funds, and from the private sector.</t>
  </si>
  <si>
    <t>Related dimensions of the European Union Energy Union</t>
  </si>
  <si>
    <t>Energy efficiency; debriefing</t>
  </si>
  <si>
    <t>Sector affected</t>
  </si>
  <si>
    <t>Energy consumption</t>
  </si>
  <si>
    <t>Greenhouse gases directly affected</t>
  </si>
  <si>
    <t>CO2; CH4; N2O</t>
  </si>
  <si>
    <t>Planned budget</t>
  </si>
  <si>
    <t>Expected impact</t>
  </si>
  <si>
    <t>Type of programme or measure</t>
  </si>
  <si>
    <t>European Union legislation on which the programme or action is based</t>
  </si>
  <si>
    <t>European Structural and Investment Funds (Provisions on the European Regional Development Fund, the European Social Fund, the Cohesion Fund, the European Agricultural Fund for Rural Development and the European Maritime and Fisheries Fund under the Multiannual Financial Framework); Energy Directive 2012/27/EU as amended by Directive 2018/2002</t>
  </si>
  <si>
    <t>Status of implementation of the programme or action</t>
  </si>
  <si>
    <t>Period of implementation of the programme or measure</t>
  </si>
  <si>
    <t>2021-2027</t>
  </si>
  <si>
    <t>Scenario in which the programme or measure is considered</t>
  </si>
  <si>
    <t>NIP (not icluded in projections)</t>
  </si>
  <si>
    <t>Persons or bodies responsible for the implementation of the programme or action</t>
  </si>
  <si>
    <t>Ministry of Economic Affairs and Communications (Government of the Republic)</t>
  </si>
  <si>
    <t>Reference to analyses or technical reports</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</si>
  <si>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</si>
  <si>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</si>
  <si>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</si>
  <si>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</si>
  <si>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</si>
  <si>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</si>
  <si>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</si>
  <si>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</si>
  <si>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</si>
  <si>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</si>
  <si>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</si>
  <si>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Organic farming</t>
  </si>
  <si>
    <t>Aim</t>
  </si>
  <si>
    <t>Reducing the use of fertiliser/manure on arable land; improved livestock management; improve grassland management
activities</t>
  </si>
  <si>
    <t>Quantitative target</t>
  </si>
  <si>
    <t>Brief description</t>
  </si>
  <si>
    <t>The objectives of the action are to support and increase the competitiveness of organic farming, to increase biodiversity and landscape diversity, and to maintain and improve soil fertility and water quality.  The measure will contribute to reducing greenhouse gas emissions by using organic fertilisers instead of mineral fertilisers (GHG emissions per hectare are lower than conventional production).</t>
  </si>
  <si>
    <t>Related dimensions of the European Union Energy Union</t>
  </si>
  <si>
    <t>Debriefing</t>
  </si>
  <si>
    <t>Sector affected</t>
  </si>
  <si>
    <t>Agriculture</t>
  </si>
  <si>
    <t>Greenhouse gases directly affected</t>
  </si>
  <si>
    <t>N2O; CO2; CH4</t>
  </si>
  <si>
    <t>Planned budget</t>
  </si>
  <si>
    <t>Expected impact</t>
  </si>
  <si>
    <t>Type of programme or measure</t>
  </si>
  <si>
    <t>European Union legislation on which the programme or action is based</t>
  </si>
  <si>
    <t>Common Agricultural Policy, and its delegated and implementing acts; European Structural and Investment Funds (Provisions on the European Regional Development Fund, the European Social Fund, the Cohesion Fund, the European Agricultural Fund for Rural Development and the European Maritime and Fisheries Fund under the Multiannual Financial Framework)</t>
  </si>
  <si>
    <t>Status of implementation of the programme or action</t>
  </si>
  <si>
    <t>Period of implementation of the programme or measure</t>
  </si>
  <si>
    <t>2015-2023</t>
  </si>
  <si>
    <t>Scenario in which the programme or measure is considered</t>
  </si>
  <si>
    <t>WEM</t>
  </si>
  <si>
    <t>Persons or bodies responsible for the implementation of the programme or action</t>
  </si>
  <si>
    <t>Agricultural Registers and Information Board</t>
  </si>
  <si>
    <t>Reference to analyses or technical reports</t>
  </si>
  <si>
    <t>Comment</t>
  </si>
  <si>
    <t>Type of programme or action (sign relevant e.g. with “X”)</t>
  </si>
  <si>
    <t>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</si>
  <si>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</si>
  <si>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</si>
  <si>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</si>
  <si>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</si>
  <si>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</si>
  <si>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</si>
  <si>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</si>
  <si>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</si>
  <si>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</si>
  <si>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</si>
  <si>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AGRI-environment-climate and sub-measures</t>
  </si>
  <si>
    <t>Aim</t>
  </si>
  <si>
    <t>Promoting the introduction and continuous use of environmentally-friendly management methods in agriculture; Prevention and reduction of nitrogen pollution of water by agricultural production; better management of organic soils; reducing the use of fertiliser/manure on arable land; improved livestock management; actions to improve cropland management</t>
  </si>
  <si>
    <t>Quantitative target</t>
  </si>
  <si>
    <t>Brief description</t>
  </si>
  <si>
    <t xml:space="preserve">This measure includes the following sub-measures: 
(1) Regional support for water protection: The objective of the measure is to maintain water quality by reducing leaching of agricultural soils.
2) Regional Soil Protection Support: The general objective of support is to ensure the sustainable use of eroded and organic soils and to minimise soil degradation, with specific objectives of limiting greenhouse gas emissions, limiting soil erosion (including deflation), reducing nutrient leaching and maintaining and increasing soil organic matter.
Support for environmentally friendly horticulture: The objective of this action is to promote environmentally friendly practices in horticulture. One of the most specific objectives is to reduce leaching.
4) Aid for the production of plants of local varieties: The measure will help to maintain crop varieties that are better suited to local conditions (more resistant to the diseases and climatic conditions in the region), thus creating good preconditions for the development of new varieties and supporting organic farming.
(5) Support for the maintenance of semi-natural communities: The general objectives of the action are:
— increasing the quality of the maintenance of semi-natural habitats at the same time as increasing the proportion of semi-natural habitats maintained by livestock;
—preserve and enhance biodiversity and landscape diversity;
—increase the extent of land under maintenance; and 
— improve the situation of species associated with semi-natural habitats.
 (6) Aid for keeping animals of endangered breeds 
</t>
  </si>
  <si>
    <t>Related dimensions of the European Union Energy Union</t>
  </si>
  <si>
    <t>Debriefing</t>
  </si>
  <si>
    <t>Sector affected</t>
  </si>
  <si>
    <t>Agriculture; LULUCF</t>
  </si>
  <si>
    <t>Greenhouse gases directly affected</t>
  </si>
  <si>
    <t>CH4; CO2; N2O</t>
  </si>
  <si>
    <t>Planned budget</t>
  </si>
  <si>
    <t>Expected impact</t>
  </si>
  <si>
    <t>Type of programme or measure</t>
  </si>
  <si>
    <t>European Union legislation on which the programme or action is based</t>
  </si>
  <si>
    <t>Common Agricultural Policy, and its delegated and implementing acts; European Structural and Investment Funds (Provisions on the European Regional Development Fund, the European Social Fund, the Cohesion Fund, the European Agricultural Fund for Rural Development and the European Maritime and Fisheries Fund under the Multiannual Financial Framework)</t>
  </si>
  <si>
    <t>Status of implementation of the programme or action</t>
  </si>
  <si>
    <t>Period of implementation of the programme or measure</t>
  </si>
  <si>
    <t>2015-2024</t>
  </si>
  <si>
    <t>Scenario in which the programme or measure is considered</t>
  </si>
  <si>
    <t>WEM</t>
  </si>
  <si>
    <t>Persons or bodies responsible for the implementation of the programme or action</t>
  </si>
  <si>
    <t>Agricultural Registers and Information Board</t>
  </si>
  <si>
    <t>Reference to analyses or technical reports</t>
  </si>
  <si>
    <t>Comment</t>
  </si>
  <si>
    <t>The end of the implementation was extended until 2024. One sub-measure completed.</t>
  </si>
  <si>
    <t>Type of programme or action (sign relevant e.g. with “X”)</t>
  </si>
  <si>
    <t>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</si>
  <si>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</si>
  <si>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</si>
  <si>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</si>
  <si>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</si>
  <si>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</si>
  <si>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</si>
  <si>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</si>
  <si>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</si>
  <si>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</si>
  <si>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</si>
  <si>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Tangible and intangible investments by farmers (KK1):</t>
  </si>
  <si>
    <t>Aim</t>
  </si>
  <si>
    <t>Improved livestock management</t>
  </si>
  <si>
    <t>Quantitative target</t>
  </si>
  <si>
    <t>Brief description</t>
  </si>
  <si>
    <t xml:space="preserve">The objective of the intervention is to promote resource efficiency in agricultural production through tangible investments, which may also be accompanied by intangible investments, to prevent waste and emissions, to reduce the environmental impact of production and greenhouse gas emissions, and to increase animal welfare and biosecurity.
Investments 
...including investments in the construction of environmentally friendly renewable energy solutions on the farm, the production capacity of which does not exceed the beneficiary’s annual self-consumption and energy saving;
... including the purchase of precision fertilisation sensor systems;
... including the purchase of environmentally sustainable cooling equipment or the replacement of cooling equipment for greener ones;
... including the construction of manure and silage storage facilities, the covering of manure storage facilities and the construction of a leak-proof substrate for deep-shaded housing; 
... including investments in manure injection equipment; 
... including the purchase of ammonia filters 
</t>
  </si>
  <si>
    <t>Related dimensions of the European Union Energy Union</t>
  </si>
  <si>
    <t>Debriefing</t>
  </si>
  <si>
    <t>Sector affected</t>
  </si>
  <si>
    <t>Agriculture; Energy consumption</t>
  </si>
  <si>
    <t>Greenhouse gases directly affected</t>
  </si>
  <si>
    <t>N2O; CH4;</t>
  </si>
  <si>
    <t>Planned budget</t>
  </si>
  <si>
    <t>Expected impact</t>
  </si>
  <si>
    <t>Type of programme or measure</t>
  </si>
  <si>
    <t>European Union legislation on which the programme or action is based</t>
  </si>
  <si>
    <t>Common Agricultural Policy, and its delegated and implementing acts</t>
  </si>
  <si>
    <t>Status of implementation of the programme or action</t>
  </si>
  <si>
    <t>Period of implementation of the programme or measure</t>
  </si>
  <si>
    <t>2024-2027</t>
  </si>
  <si>
    <t>Scenario in which the programme or measure is considered</t>
  </si>
  <si>
    <t>WEM</t>
  </si>
  <si>
    <t>Persons or bodies responsible for the implementation of the programme or action</t>
  </si>
  <si>
    <t>Ministry of Rural Affairs (Government of the Republic)</t>
  </si>
  <si>
    <t>Reference to analyses or technical reports</t>
  </si>
  <si>
    <t>https://www.agri.ee/euroopa-liidu-uhise-pollumajanduspoliitika-strateegiakava-2023-2027</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</si>
  <si>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</si>
  <si>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</si>
  <si>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</si>
  <si>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</si>
  <si>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</si>
  <si>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</si>
  <si>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</si>
  <si>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</si>
  <si>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</si>
  <si>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</si>
  <si>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</si>
  <si>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Knowledge transfer and information actions</t>
  </si>
  <si>
    <t>Aim</t>
  </si>
  <si>
    <t xml:space="preserve">Develop and improve the knowledge of operators and their employees in the agricultural sector in order to promote the bioeconomy and adapt new challenges for the sustainable use of resources </t>
  </si>
  <si>
    <t>Quantitative target</t>
  </si>
  <si>
    <t>Brief description</t>
  </si>
  <si>
    <t>The objective of the measure is the development of undertakings in the agricultural, food and forestry sectors and their employees. Fostering the diffusion of new knowledge will contribute to the development of the bioeconomy and to the adaptation to new challenges for the sustainable use of resources. The aim of the action is to promote the organisation of trainings/presentations, awareness-raising activities and the organisation of workshops or company visits, as well as long-term programmes.</t>
  </si>
  <si>
    <t>Related dimensions of the European Union Energy Union</t>
  </si>
  <si>
    <t>Debriefing</t>
  </si>
  <si>
    <t>Sector affected</t>
  </si>
  <si>
    <t>Agriculture</t>
  </si>
  <si>
    <t>Greenhouse gases directly affected</t>
  </si>
  <si>
    <t>CH4; N2O; CO2</t>
  </si>
  <si>
    <t>Planned budget</t>
  </si>
  <si>
    <t>Expected impact</t>
  </si>
  <si>
    <t>Type of programme or measure</t>
  </si>
  <si>
    <t>European Union legislation on which the programme or action is based</t>
  </si>
  <si>
    <t>Effort Sharing Regulation EU 2018/842 and implementing decision on ESR Annual Emission Allocations; Common Agricultural Policy, and its delegated and implementing acts; Effort Sharing Decision 406/2009/EC, ESD Annual Emission Allocation (AEA) Decision 2013/634/EU and Commission Decision (EU) 2017/1471 amending Decision 2013/162/EU; European Structural and Investment Funds (Provisions on the European Regional Development Fund, the European Social Fund, the Cohesion Fund, the European Agricultural Fund for Rural Development and the European Maritime and Fisheries Fund under the Multiannual Financial Framework)</t>
  </si>
  <si>
    <t>Status of implementation of the programme or action</t>
  </si>
  <si>
    <t>Period of implementation of the programme or measure</t>
  </si>
  <si>
    <t>2015-2025</t>
  </si>
  <si>
    <t>Scenario in which the programme or measure is considered</t>
  </si>
  <si>
    <t>WEM</t>
  </si>
  <si>
    <t>Persons or bodies responsible for the implementation of the programme or action</t>
  </si>
  <si>
    <t>Agricultural Registers and Information Board</t>
  </si>
  <si>
    <t>Reference to analyses or technical reports</t>
  </si>
  <si>
    <t>Comment</t>
  </si>
  <si>
    <t>Type of programme or action (sign relevant e.g. with “X”)</t>
  </si>
  <si>
    <t>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</si>
  <si>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</si>
  <si>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</si>
  <si>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</si>
  <si>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</si>
  <si>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</si>
  <si>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</si>
  <si>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</si>
  <si>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</si>
  <si>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</si>
  <si>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</si>
  <si>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Advisory services, farm management and farm relief services</t>
  </si>
  <si>
    <t>Aim</t>
  </si>
  <si>
    <t xml:space="preserve">Improve the sustainable management of farms or holdings </t>
  </si>
  <si>
    <t>Quantitative target</t>
  </si>
  <si>
    <t>Brief description</t>
  </si>
  <si>
    <t xml:space="preserve">The general objective of the measure is to contribute to the sustainable management or improvement of the performance of agricultural holdings or businesses by providing high-quality advisory services to persons engaged in agriculture. More specific objectives are to ensure the availability of advisory services in areas relevant to the state and to increase the use of specialist advice, to develop a pan-ordinary advisory system and to train consultants in order to ensure their relevant and up-to-date knowledge and to improve the quality of advisory services. </t>
  </si>
  <si>
    <t>Related dimensions of the European Union Energy Union</t>
  </si>
  <si>
    <t>Debriefing</t>
  </si>
  <si>
    <t>Sector affected</t>
  </si>
  <si>
    <t>Agriculture</t>
  </si>
  <si>
    <t>Greenhouse gases directly affected</t>
  </si>
  <si>
    <t>CH4; N2O; CO2</t>
  </si>
  <si>
    <t>Planned budget</t>
  </si>
  <si>
    <t>Expected impact</t>
  </si>
  <si>
    <t>Type of programme or measure</t>
  </si>
  <si>
    <t>European Union legislation on which the programme or action is based</t>
  </si>
  <si>
    <t>Common Agricultural Policy, and its delegated and implementing acts; European Structural and Investment Funds (Provisions on the European Regional Development Fund, the European Social Fund, the Cohesion Fund, the European Agricultural Fund for Rural Development and the European Maritime and Fisheries Fund under the Multiannual Financial Framework)</t>
  </si>
  <si>
    <t>Status of implementation of the programme or action</t>
  </si>
  <si>
    <t>Period of implementation of the programme or measure</t>
  </si>
  <si>
    <t>2015-2023</t>
  </si>
  <si>
    <t>Scenario in which the programme or measure is considered</t>
  </si>
  <si>
    <t>WEM</t>
  </si>
  <si>
    <t>Persons or bodies responsible for the implementation of the programme or action</t>
  </si>
  <si>
    <t>Agricultural Registers and Information Board</t>
  </si>
  <si>
    <t>Reference to analyses or technical reports</t>
  </si>
  <si>
    <t>Comment</t>
  </si>
  <si>
    <t>Type of programme or action (sign relevant e.g. with “X”)</t>
  </si>
  <si>
    <t>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</si>
  <si>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</si>
  <si>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</si>
  <si>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</si>
  <si>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</si>
  <si>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</si>
  <si>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</si>
  <si>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</si>
  <si>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</si>
  <si>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</si>
  <si>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</si>
  <si>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Climate and Environment Plan: environmentally friendly management (ÖK1)</t>
  </si>
  <si>
    <t>Aim</t>
  </si>
  <si>
    <t>Quantitative target</t>
  </si>
  <si>
    <t>Brief description</t>
  </si>
  <si>
    <t>Support for environmentally friendly management is a broad-based intervention that supports practices that help reduce pressure on surface water, groundwater and human health and contribute to the preservation and enhancement of biodiversity. The objective of the support is to encourage the adoption and continued use of environmentally friendly management methods in agriculture in order to protect and improve soil and water condition, as well as to enhance biodiversity and landscape diversity and increase farmers’ environmental awareness. The additional payments selected for catch crops and liming of acid soils will help maintain soil carbon stocks. 
PM – Intervention practices, such as catch crops, also contribute to the storage of carbon in the soil linked to the EE4 mentioned need to increase carbon sequestration in soils and protect soil organic carbon stocks and to encourage the cultivation and cultivation of crops that reduce greenhouse gas emissions. The intervention is also linked to the EE9 mentioned need to reduce the use of pesticides.</t>
  </si>
  <si>
    <t>Related dimensions of the European Union Energy Union</t>
  </si>
  <si>
    <t>Debriefing</t>
  </si>
  <si>
    <t>Sector affected</t>
  </si>
  <si>
    <t>Agriculture; LULUCF</t>
  </si>
  <si>
    <t>Greenhouse gases directly affected</t>
  </si>
  <si>
    <t>N2O; CO2; CH4</t>
  </si>
  <si>
    <t>Planned budget</t>
  </si>
  <si>
    <t>Expected impact</t>
  </si>
  <si>
    <t>Type of programme or measure</t>
  </si>
  <si>
    <t>European Union legislation on which the programme or action is based</t>
  </si>
  <si>
    <t>Common Agricultural Policy, and its delegated and implementing acts</t>
  </si>
  <si>
    <t>Status of implementation of the programme or action</t>
  </si>
  <si>
    <t>Period of implementation of the programme or measure</t>
  </si>
  <si>
    <t>2023-2027</t>
  </si>
  <si>
    <t>Scenario in which the programme or measure is considered</t>
  </si>
  <si>
    <t>WEM</t>
  </si>
  <si>
    <t>Persons or bodies responsible for the implementation of the programme or action</t>
  </si>
  <si>
    <t>Ministry of Rural Affairs (Government of the Republic)</t>
  </si>
  <si>
    <t>Reference to analyses or technical reports</t>
  </si>
  <si>
    <t>https://www.agri.ee/euroopa-liidu-uhise-pollumajanduspoliitika-strateegiakava-2023-2027</t>
  </si>
  <si>
    <t>Type of programme or action (sign relevant e.g. with “X”)</t>
  </si>
  <si>
    <t>X</t>
  </si>
  <si>
    <t>X</t>
  </si>
  <si>
    <t>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</si>
  <si>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</si>
  <si>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</si>
  <si>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</si>
  <si>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</si>
  <si>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</si>
  <si>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</si>
  <si>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</si>
  <si>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</si>
  <si>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</si>
  <si>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</si>
  <si>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Climate and Environment Plan: eco-scheme for organic farming (ÖK2)</t>
  </si>
  <si>
    <t>Aim</t>
  </si>
  <si>
    <t>Quantitative target</t>
  </si>
  <si>
    <t>Brief description</t>
  </si>
  <si>
    <t xml:space="preserve">
Support shall be granted to start-up and organic operators and shall be paid on the basis of the area of their agricultural land under organic farming.</t>
  </si>
  <si>
    <t>Related dimensions of the European Union Energy Union</t>
  </si>
  <si>
    <t>Debriefing</t>
  </si>
  <si>
    <t>Sector affected</t>
  </si>
  <si>
    <t>Agriculture</t>
  </si>
  <si>
    <t>Greenhouse gases directly affected</t>
  </si>
  <si>
    <t>N2O; CO2; CH4</t>
  </si>
  <si>
    <t>Planned budget</t>
  </si>
  <si>
    <t>Expected impact</t>
  </si>
  <si>
    <t>Type of programme or measure</t>
  </si>
  <si>
    <t>European Union legislation on which the programme or action is based</t>
  </si>
  <si>
    <t>Common Agricultural Policy, and its delegated and implementing acts; European Structural and Investment Funds (Provisions on the European Regional Development Fund, the European Social Fund, the Cohesion Fund, the European Agricultural Fund for Rural Development and the European Maritime and Fisheries Fund under the Multiannual Financial Framework)</t>
  </si>
  <si>
    <t>Status of implementation of the programme or action</t>
  </si>
  <si>
    <t>Period of implementation of the programme or measure</t>
  </si>
  <si>
    <t>2023-2027</t>
  </si>
  <si>
    <t>Scenario in which the programme or measure is considered</t>
  </si>
  <si>
    <t>WEM</t>
  </si>
  <si>
    <t>Persons or bodies responsible for the implementation of the programme or action</t>
  </si>
  <si>
    <t>Ministry of Rural Affairs (Government of the Republic)</t>
  </si>
  <si>
    <t>Reference to analyses or technical reports</t>
  </si>
  <si>
    <t>https://www.agri.ee/euroopa-liidu-uhise-pollumajanduspoliitika-strateegiakava-2023-2027</t>
  </si>
  <si>
    <t>Type of programme or action (sign relevant e.g. with “X”)</t>
  </si>
  <si>
    <t>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</si>
  <si>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</si>
  <si>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</si>
  <si>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</si>
  <si>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</si>
  <si>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</si>
  <si>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</si>
  <si>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</si>
  <si>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</si>
  <si>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</si>
  <si>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</si>
  <si>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Investments to improve farm performance</t>
  </si>
  <si>
    <t>Aim</t>
  </si>
  <si>
    <t>Improved animal waste management systems (Agriculture); Increase in renewable energy (Energy supply); Improved bioenergy production (Other agriculture)</t>
  </si>
  <si>
    <t>Quantitative target</t>
  </si>
  <si>
    <t>Brief description</t>
  </si>
  <si>
    <t xml:space="preserve">The aim is to support the reconstruction or construction of new livestock facilities (including manure and silos) and support investments in bioenergy. The objective of the measure is to increase the competitiveness of farmers so that they can benefit from support for their agricultural work, for example by using bioenergy produced with support for their own use. This is a measure of the Estonian Rural Development Programme 2014-2020 (RDP 2014-2020) which is still valid as funding for the implementation of the measures will be available until 2023. </t>
  </si>
  <si>
    <t>Related dimensions of the European Union Energy Union</t>
  </si>
  <si>
    <t>Debriefing</t>
  </si>
  <si>
    <t>Sector affected</t>
  </si>
  <si>
    <t>Agriculture; Energy supply (comprising extraction, transmission, distribution and storage of fuels as well as energy and electricity production)</t>
  </si>
  <si>
    <t>Greenhouse gases directly affected</t>
  </si>
  <si>
    <t>N2O</t>
  </si>
  <si>
    <t>Planned budget</t>
  </si>
  <si>
    <t>Expected impact</t>
  </si>
  <si>
    <t>Type of programme or measure</t>
  </si>
  <si>
    <t>European Union legislation on which the programme or action is based</t>
  </si>
  <si>
    <t>Common Agricultural Policy, and its delegated and implementing acts; European Structural and Investment Funds (Provisions on the European Regional Development Fund, the European Social Fund, the Cohesion Fund, the European Agricultural Fund for Rural Development and the European Maritime and Fisheries Fund under the Multiannual Financial Framework)</t>
  </si>
  <si>
    <t>Status of implementation of the programme or action</t>
  </si>
  <si>
    <t>Period of implementation of the programme or measure</t>
  </si>
  <si>
    <t>2015-2023</t>
  </si>
  <si>
    <t>Scenario in which the programme or measure is considered</t>
  </si>
  <si>
    <t>WEM</t>
  </si>
  <si>
    <t>Persons or bodies responsible for the implementation of the programme or action</t>
  </si>
  <si>
    <t>Agricultural Registers and Information Board</t>
  </si>
  <si>
    <t>Reference to analyses or technical reports</t>
  </si>
  <si>
    <t>Comment</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</si>
  <si>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</si>
  <si>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</si>
  <si>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</si>
  <si>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</si>
  <si>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</si>
  <si>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</si>
  <si>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</si>
  <si>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</si>
  <si>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</si>
  <si>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</si>
  <si>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</si>
  <si>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Animal welfare aid</t>
  </si>
  <si>
    <t>Aim</t>
  </si>
  <si>
    <t xml:space="preserve">Improve the welfare and health of animals and provide them with more inherent housing conditions; actions to improve pasture or grassland management </t>
  </si>
  <si>
    <t>Quantitative target</t>
  </si>
  <si>
    <t>Brief description</t>
  </si>
  <si>
    <t xml:space="preserve">The general objective of the intervention is to raise animal welfare awareness among livestock farmers and to support farmers who comply with higher animal welfare standards and thereby improve animal welfare and health. In addition, the aid contributes to reducing the negative environmental impact of livestock farming on air and soil and to increasing the number of animals grazed extensively in order to preserve grassland biodiversity, without favouring an increase in the total number of animals and stocking densities. 
The intervention shall support: 
— the environmentally sound grazing of dairy cattle and horses; 
— a larger housing area per pig, the preparation of a pig feeding plan and the use of feed additives and, in the case of castration of piglets, the use of anaesthesia and analgesia; 
— the implementation of alternative systems in poultry farming, a larger housing area for laying hens and quail. </t>
  </si>
  <si>
    <t>Related dimensions of the European Union Energy Union</t>
  </si>
  <si>
    <t>Debriefing</t>
  </si>
  <si>
    <t>Sector affected</t>
  </si>
  <si>
    <t>Agriculture</t>
  </si>
  <si>
    <t>Greenhouse gases directly affected</t>
  </si>
  <si>
    <t>CH4</t>
  </si>
  <si>
    <t>Planned budget</t>
  </si>
  <si>
    <t>Expected impact</t>
  </si>
  <si>
    <t>Type of programme or measure</t>
  </si>
  <si>
    <t>European Union legislation on which the programme or action is based</t>
  </si>
  <si>
    <t>Common Agricultural Policy, and its delegated and implementing acts; European Structural and Investment Funds (Provisions on the European Regional Development Fund, the European Social Fund, the Cohesion Fund, the European Agricultural Fund for Rural Development and the European Maritime and Fisheries Fund under the Multiannual Financial Framework)</t>
  </si>
  <si>
    <t>Status of implementation of the programme or action</t>
  </si>
  <si>
    <t>Period of implementation of the programme or measure</t>
  </si>
  <si>
    <t>2023-2027</t>
  </si>
  <si>
    <t>Scenario in which the programme or measure is considered</t>
  </si>
  <si>
    <t>WEM</t>
  </si>
  <si>
    <t>Persons or bodies responsible for the implementation of the programme or action</t>
  </si>
  <si>
    <t>Ministry of Rural Affairs (Government of the Republic)</t>
  </si>
  <si>
    <t>Reference to analyses or technical reports</t>
  </si>
  <si>
    <t>https://www.agri.ee/euroopa-liidu-uhise-pollumajanduspoliitika-strateegiakava-2023-2031</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</si>
  <si>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</si>
  <si>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</si>
  <si>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</si>
  <si>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</si>
  <si>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</si>
  <si>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</si>
  <si>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</si>
  <si>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</si>
  <si>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</si>
  <si>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</si>
  <si>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</si>
  <si>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Soil and water protection aid</t>
  </si>
  <si>
    <t>Aim</t>
  </si>
  <si>
    <t>Better management of organic soils;  carbon sequestration</t>
  </si>
  <si>
    <t>Quantitative target</t>
  </si>
  <si>
    <t>Brief description</t>
  </si>
  <si>
    <t>In terms of soil protection, this intervention aims to reduce carbon emissions and protect soil organic carbon reserves and organic soils. Given that the most organic carbon emissions in agriculture occur from organic soils and that organic soils with the highest organic carbon content and mineralisation are precisely cultivated, the intervention reduces the cultivation of agricultural land with such soils and promotes the transfer of arable land to long-term grassland and vice versa, avoiding the cultivation of crops instead of grassland.</t>
  </si>
  <si>
    <t>Related dimensions of the European Union Energy Union</t>
  </si>
  <si>
    <t>Debriefing</t>
  </si>
  <si>
    <t>Sector affected</t>
  </si>
  <si>
    <t>Agriculture; LULUCF</t>
  </si>
  <si>
    <t>Greenhouse gases directly affected</t>
  </si>
  <si>
    <t>CO2; N2O;</t>
  </si>
  <si>
    <t>Planned budget</t>
  </si>
  <si>
    <t>Expected impact</t>
  </si>
  <si>
    <t>Type of programme or measure</t>
  </si>
  <si>
    <t>European Union legislation on which the programme or action is based</t>
  </si>
  <si>
    <t>Common Agricultural Policy, and its delegated and implementing acts</t>
  </si>
  <si>
    <t>Status of implementation of the programme or action</t>
  </si>
  <si>
    <t>Period of implementation of the programme or measure</t>
  </si>
  <si>
    <t>2023-2027</t>
  </si>
  <si>
    <t>Scenario in which the programme or measure is considered</t>
  </si>
  <si>
    <t>WEM</t>
  </si>
  <si>
    <t>Persons or bodies responsible for the implementation of the programme or action</t>
  </si>
  <si>
    <t xml:space="preserve">Ministry of Rural Affairs (Government of the Republic) </t>
  </si>
  <si>
    <t>Reference to analyses or technical reports</t>
  </si>
  <si>
    <t xml:space="preserve">https://www.agri.ee/euroopa-liidu-uhise-pollumajanduspoliitika-strateegiakava-2023-2028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</si>
  <si>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</si>
  <si>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</si>
  <si>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</si>
  <si>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</si>
  <si>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</si>
  <si>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</si>
  <si>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</si>
  <si>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</si>
  <si>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</si>
  <si>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</si>
  <si>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</si>
  <si>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Increase in biomethane production</t>
  </si>
  <si>
    <t>Aim</t>
  </si>
  <si>
    <t>Increase in biomethane production</t>
  </si>
  <si>
    <t>Quantitative target</t>
  </si>
  <si>
    <t>Brief description</t>
  </si>
  <si>
    <t>Support is targeted towards the green transition objectives of companies, contributing to higher economic added value for bio-resources, R &amp; D capacity and innovation capacity and reduction of greenhouse gas emissions. Initial investments to rapidly increase biomethane production capacity will also be supported. Objective 2: the creation of a biomethane production capacity of 4 million m³. Investments in biogas and biomethane plants will be supported, among others.</t>
  </si>
  <si>
    <t>Related dimensions of the European Union Energy Union</t>
  </si>
  <si>
    <t>Debriefing</t>
  </si>
  <si>
    <t>Sector affected</t>
  </si>
  <si>
    <t>Greenhouse gases directly affected</t>
  </si>
  <si>
    <t>CH4;</t>
  </si>
  <si>
    <t>Planned budget</t>
  </si>
  <si>
    <t>Expected impact</t>
  </si>
  <si>
    <t>Type of programme or measure</t>
  </si>
  <si>
    <t>European Union legislation on which the programme or action is based</t>
  </si>
  <si>
    <t>Effort Sharing Regulation EU 2018/842 and implementing decision on ESR Annual Emission Allocations; Common Agricultural Policy, and its delegated and implementing acts</t>
  </si>
  <si>
    <t>Status of implementation of the programme or action</t>
  </si>
  <si>
    <t>Period of implementation of the programme or measure</t>
  </si>
  <si>
    <t>2022-2027</t>
  </si>
  <si>
    <t>Scenario in which the programme or measure is considered</t>
  </si>
  <si>
    <t>NIP</t>
  </si>
  <si>
    <t>Persons or bodies responsible for the implementation of the programme or action</t>
  </si>
  <si>
    <t xml:space="preserve">Ministry of Rural Affairs (Government of the Republic) </t>
  </si>
  <si>
    <t>Reference to analyses or technical reports</t>
  </si>
  <si>
    <t xml:space="preserve">https://pilv.rtk.ee/s/dYGaDcSyyqj42di
</t>
  </si>
  <si>
    <t>Type of programme or action (sign relevant e.g. with “X”)</t>
  </si>
  <si>
    <t>X</t>
  </si>
  <si>
    <t>OUTCOME</t>
  </si>
  <si>
    <t>Status of programme or action implementation (sign relevant e.g. with “X”)</t>
  </si>
  <si>
    <t>X</t>
  </si>
  <si>
    <t>OUTCOME</t>
  </si>
  <si>
    <t>Chapter of the REKK</t>
  </si>
  <si>
    <t>Other related Chapters of the NEW 2030</t>
  </si>
  <si>
    <t>Number of the programme or measure</t>
  </si>
  <si>
    <t>Title of the programme or measure</t>
  </si>
  <si>
    <t>Climate and Environment Plan: EFAs</t>
  </si>
  <si>
    <t>Aim</t>
  </si>
  <si>
    <t>Quantitative target</t>
  </si>
  <si>
    <t>Brief description</t>
  </si>
  <si>
    <t>Support shall encourage the establishment of non-productive areas and landscape features on arable land in order to contribute to biodiversity and the development of mosaics.</t>
  </si>
  <si>
    <t>Related dimensions of the European Union Energy Union</t>
  </si>
  <si>
    <t>Debriefing</t>
  </si>
  <si>
    <t>Sector affected</t>
  </si>
  <si>
    <t>Agriculture; LULUCF</t>
  </si>
  <si>
    <t>Greenhouse gases directly affected</t>
  </si>
  <si>
    <t>N2O; CO2</t>
  </si>
  <si>
    <t>Planned budget</t>
  </si>
  <si>
    <t>Expected impact</t>
  </si>
  <si>
    <t>Type of programme or measure</t>
  </si>
  <si>
    <t>European Union legislation on which the programme or action is based</t>
  </si>
  <si>
    <t>Common Agricultural Policy, and its delegated and implementing acts</t>
  </si>
  <si>
    <t>Status of implementation of the programme or action</t>
  </si>
  <si>
    <t>Period of implementation of the programme or measure</t>
  </si>
  <si>
    <t>2023-2027</t>
  </si>
  <si>
    <t>Scenario in which the programme or measure is considered</t>
  </si>
  <si>
    <t>WEM</t>
  </si>
  <si>
    <t>Persons or bodies responsible for the implementation of the programme or action</t>
  </si>
  <si>
    <t>Ministry of Rural Affairs (Government of the Republic)</t>
  </si>
  <si>
    <t>Reference to analyses or technical reports</t>
  </si>
  <si>
    <t>https://www.agri.ee/euroopa-liidu-uhise-pollumajanduspoliitika-strateegiakava-2023-2027</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</si>
  <si>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</si>
  <si>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</si>
  <si>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</si>
  <si>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</si>
  <si>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</si>
  <si>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</si>
  <si>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</si>
  <si>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</si>
  <si>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</si>
  <si>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</si>
  <si>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</si>
  <si>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Climate and Environment Plan: maintaining ecosystem services on arable land</t>
  </si>
  <si>
    <t>Aim</t>
  </si>
  <si>
    <t>Quantitative target</t>
  </si>
  <si>
    <t>Brief description</t>
  </si>
  <si>
    <t>The intervention shall support the conservation of diverse agricultural landscapes, landscape features and natural areas with a view to ensuring on arable land the natural enemies of crop pests providing natural pest management ecosystem services.</t>
  </si>
  <si>
    <t>Related dimensions of the European Union Energy Union</t>
  </si>
  <si>
    <t>Debriefing</t>
  </si>
  <si>
    <t>Sector affected</t>
  </si>
  <si>
    <t>Agriculture</t>
  </si>
  <si>
    <t>Greenhouse gases directly affected</t>
  </si>
  <si>
    <t>N2O</t>
  </si>
  <si>
    <t>Planned budget</t>
  </si>
  <si>
    <t>Expected impact</t>
  </si>
  <si>
    <t>Type of programme or measure</t>
  </si>
  <si>
    <t>European Union legislation on which the programme or action is based</t>
  </si>
  <si>
    <t>Effort Sharing Regulation EU 2018/842 and implementing decision on ESR Annual Emission Allocations; Common Agricultural Policy, and its delegated and implementing acts; Effort Sharing Decision 406/2009/EC, ESD Annual Emission Allocation (AEA) Decision 2013/634/EU and Commission Decision (EU) 2017/1471 amending Decision 2013/162/EU</t>
  </si>
  <si>
    <t>Status of implementation of the programme or action</t>
  </si>
  <si>
    <t>Period of implementation of the programme or measure</t>
  </si>
  <si>
    <t>2023-2027</t>
  </si>
  <si>
    <t>Scenario in which the programme or measure is considered</t>
  </si>
  <si>
    <t>WEM</t>
  </si>
  <si>
    <t>Persons or bodies responsible for the implementation of the programme or action</t>
  </si>
  <si>
    <t>Ministry of Rural Affairs (Government of the Republic)</t>
  </si>
  <si>
    <t>Reference to analyses or technical reports</t>
  </si>
  <si>
    <t>https://www.agri.ee/euroopa-liidu-uhise-pollumajanduspoliitika-strateegiakava-2023-2027</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</si>
  <si>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</si>
  <si>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</si>
  <si>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</si>
  <si>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</si>
  <si>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</si>
  <si>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</si>
  <si>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</si>
  <si>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</si>
  <si>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</si>
  <si>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</si>
  <si>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</si>
  <si>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Support for maintaining valuable permanent grassland</t>
  </si>
  <si>
    <t>Aim</t>
  </si>
  <si>
    <t>Quantitative target</t>
  </si>
  <si>
    <t>Brief description</t>
  </si>
  <si>
    <t xml:space="preserve">The objective of the intervention is to maintain permanent grasslands of high biological value where natural vegetation has developed or maintained and thus the conditions for species richness are guaranteed. Support for the maintenance of valuable permanent grassland is intended for inherited permanent grassland located outside protected areas and for permanent grassland in the inventory of valuable permanent grassland by experts. </t>
  </si>
  <si>
    <t>Related dimensions of the European Union Energy Union</t>
  </si>
  <si>
    <t>Debriefing</t>
  </si>
  <si>
    <t>Sector affected</t>
  </si>
  <si>
    <t>Agriculture; LULUCF</t>
  </si>
  <si>
    <t>Greenhouse gases directly affected</t>
  </si>
  <si>
    <t>N2O; CO2;</t>
  </si>
  <si>
    <t>Planned budget</t>
  </si>
  <si>
    <t>Expected impact</t>
  </si>
  <si>
    <t>Type of programme or measure</t>
  </si>
  <si>
    <t>European Union legislation on which the programme or action is based</t>
  </si>
  <si>
    <t>Common Agricultural Policy, and its delegated and implementing acts</t>
  </si>
  <si>
    <t>Status of implementation of the programme or action</t>
  </si>
  <si>
    <t>Period of implementation of the programme or measure</t>
  </si>
  <si>
    <t>2024-2027</t>
  </si>
  <si>
    <t>Scenario in which the programme or measure is considered</t>
  </si>
  <si>
    <t>WEM</t>
  </si>
  <si>
    <t>Persons or bodies responsible for the implementation of the programme or action</t>
  </si>
  <si>
    <t>Ministry of Rural Affairs (Government of the Republic)</t>
  </si>
  <si>
    <t>Reference to analyses or technical reports</t>
  </si>
  <si>
    <t>https://www.agri.ee/euroopa-liidu-uhise-pollumajanduspoliitika-strateegiakava-2023-2027</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</si>
  <si>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</si>
  <si>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</si>
  <si>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</si>
  <si>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</si>
  <si>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</si>
  <si>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</si>
  <si>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</si>
  <si>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</si>
  <si>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</si>
  <si>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</si>
  <si>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</si>
  <si>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Minimum soil cover to avoid bare soil in periods that are most sensitive</t>
  </si>
  <si>
    <t>Aim</t>
  </si>
  <si>
    <t xml:space="preserve">
Actions to improve cropland management</t>
  </si>
  <si>
    <t>Quantitative target</t>
  </si>
  <si>
    <t>Brief description</t>
  </si>
  <si>
    <t>At least 50 % of arable land and land under permanent crops shall be under winter vegetation. From 1 November to 31 March, crops on arable land, including catch crops, straw skins and plant residues, shall be considered as winter vegetation. By way of derogation, the winter vegetation requirement shall be 30 per cent for horticultural producers.</t>
  </si>
  <si>
    <t>Related dimensions of the European Union Energy Union</t>
  </si>
  <si>
    <t>Debriefing</t>
  </si>
  <si>
    <t>Sector affected</t>
  </si>
  <si>
    <t>Agriculture</t>
  </si>
  <si>
    <t>Greenhouse gases directly affected</t>
  </si>
  <si>
    <t>N2O</t>
  </si>
  <si>
    <t>Planned budget</t>
  </si>
  <si>
    <t>Expected impact</t>
  </si>
  <si>
    <t>Type of programme or measure</t>
  </si>
  <si>
    <t>European Union legislation on which the programme or action is based</t>
  </si>
  <si>
    <t>Effort Sharing Regulation EU 2018/842 and implementing decision on ESR Annual Emission Allocations</t>
  </si>
  <si>
    <t>Status of implementation of the programme or action</t>
  </si>
  <si>
    <t>Period of implementation of the programme or measure</t>
  </si>
  <si>
    <t>2023-2027</t>
  </si>
  <si>
    <t>Scenario in which the programme or measure is considered</t>
  </si>
  <si>
    <t>WEM</t>
  </si>
  <si>
    <t>Persons or bodies responsible for the implementation of the programme or action</t>
  </si>
  <si>
    <t>Ministry of Rural Affairs (Government of the Republic)</t>
  </si>
  <si>
    <t>Reference to analyses or technical reports</t>
  </si>
  <si>
    <t>https://www.agri.ee/euroopa-liidu-uhise-pollumajanduspoliitika-strateegiakava-2023-2032</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</si>
  <si>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</si>
  <si>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</si>
  <si>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</si>
  <si>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</si>
  <si>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</si>
  <si>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</si>
  <si>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</si>
  <si>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</si>
  <si>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</si>
  <si>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</si>
  <si>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</si>
  <si>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 xml:space="preserve">Aid for the maintenance of yeast meadows </t>
  </si>
  <si>
    <t>Aim</t>
  </si>
  <si>
    <t>Quantitative target</t>
  </si>
  <si>
    <t>Brief description</t>
  </si>
  <si>
    <t xml:space="preserve">The aim of the intervention is to conserve heritage features, i.e. semi-natural communities, and thus the richness of species throughout agricultural land. Adaptation to climate change and sequestration of organic carbon in soils also play an important role. </t>
  </si>
  <si>
    <t>Related dimensions of the European Union Energy Union</t>
  </si>
  <si>
    <t>Debriefing</t>
  </si>
  <si>
    <t>Sector affected</t>
  </si>
  <si>
    <t>Agriculture; LULUCF</t>
  </si>
  <si>
    <t>Greenhouse gases directly affected</t>
  </si>
  <si>
    <t>N2O; CO2;</t>
  </si>
  <si>
    <t>Planned budget</t>
  </si>
  <si>
    <t>Expected impact</t>
  </si>
  <si>
    <t>Type of programme or measure</t>
  </si>
  <si>
    <t>European Union legislation on which the programme or action is based</t>
  </si>
  <si>
    <t>Common Agricultural Policy, and its delegated and implementing acts</t>
  </si>
  <si>
    <t>Status of implementation of the programme or action</t>
  </si>
  <si>
    <t>Period of implementation of the programme or measure</t>
  </si>
  <si>
    <t>2023-2027</t>
  </si>
  <si>
    <t>Scenario in which the programme or measure is considered</t>
  </si>
  <si>
    <t>WEM</t>
  </si>
  <si>
    <t>Persons or bodies responsible for the implementation of the programme or action</t>
  </si>
  <si>
    <t>Ministry of Rural Affairs (Government of the Republic)</t>
  </si>
  <si>
    <t>Reference to analyses or technical reports</t>
  </si>
  <si>
    <t>https://www.agri.ee/euroopa-liidu-uhise-pollumajanduspoliitika-strateegiakava-2023-2027</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</si>
  <si>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</si>
  <si>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</si>
  <si>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</si>
  <si>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</si>
  <si>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</si>
  <si>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</si>
  <si>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</si>
  <si>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</si>
  <si>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</si>
  <si>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</si>
  <si>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</si>
  <si>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Replacement of mineral fertilisers by organic fertilisers</t>
  </si>
  <si>
    <t>Aim</t>
  </si>
  <si>
    <t>Actions to improve cropland management</t>
  </si>
  <si>
    <t>Quantitative target</t>
  </si>
  <si>
    <t>Brief description</t>
  </si>
  <si>
    <t>According to the 2050 Impact Assessment, the fundamentals of climate policy will encourage the replacement of mineral fertilisers by organic fertilisers and biochar and avoid leaving organic matter from the field without the need for organic matter. Effective,
organic fertilisers and soil improvers can be biogas digestate, compost, biochar and lake sludge or sapropeel. For these fertilisers, the overall GHG balance of the substance is significantly more environmentally friendly than for mineral fertilisers that are more effective on plants.</t>
  </si>
  <si>
    <t>Related dimensions of the European Union Energy Union</t>
  </si>
  <si>
    <t>Debriefing</t>
  </si>
  <si>
    <t>Sector affected</t>
  </si>
  <si>
    <t>Agriculture</t>
  </si>
  <si>
    <t>Greenhouse gases directly affected</t>
  </si>
  <si>
    <t>N2O</t>
  </si>
  <si>
    <t>Planned budget</t>
  </si>
  <si>
    <t>Expected impact</t>
  </si>
  <si>
    <t>Type of programme or measure</t>
  </si>
  <si>
    <t>European Union legislation on which the programme or action is based</t>
  </si>
  <si>
    <t>Effort Sharing Regulation EU 2018/842 and implementing decision on ESR Annual Emission Allocations; Common Agricultural Policy, and its delegated and implementing acts</t>
  </si>
  <si>
    <t>Status of implementation of the programme or action</t>
  </si>
  <si>
    <t>Period of implementation of the programme or measure</t>
  </si>
  <si>
    <t>2020-2030</t>
  </si>
  <si>
    <t>Scenario in which the programme or measure is considered</t>
  </si>
  <si>
    <t>NIP (not icluded in projections)</t>
  </si>
  <si>
    <t>Persons or bodies responsible for the implementation of the programme or action</t>
  </si>
  <si>
    <t>Ministry of Rural Affairs (Government of the Republic)</t>
  </si>
  <si>
    <t>Reference to analyses or technical reports</t>
  </si>
  <si>
    <t>https://www.kik.ee/sites/default/files/aruanne_kliimapoliitika_kulutohusus_final.pdf</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</si>
  <si>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</si>
  <si>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</si>
  <si>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</si>
  <si>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</si>
  <si>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</si>
  <si>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</si>
  <si>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</si>
  <si>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</si>
  <si>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</si>
  <si>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</si>
  <si>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</si>
  <si>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Investments for energy savings and renewable energy in greenhouses and vegetable warehouses</t>
  </si>
  <si>
    <t>Aim</t>
  </si>
  <si>
    <t>Increasing the share of renewable energy and energy savings in the horticulture sector.</t>
  </si>
  <si>
    <t>Quantitative target</t>
  </si>
  <si>
    <t>Brief description</t>
  </si>
  <si>
    <t xml:space="preserve">The objective of the measure is to increase the share of renewable energy in the horticulture sector and to save energy through the introduction of modern technologies (cogeneration, solar panels, new covered areas). The target group of the measure is up to 10 farms. The CO2 reduction potential is around 126 tonnes of CO2 per year. There is an additional emission reduction potential for the partial replacement of natural gas by renewable energy. </t>
  </si>
  <si>
    <t>Related dimensions of the European Union Energy Union</t>
  </si>
  <si>
    <t>Debriefing</t>
  </si>
  <si>
    <t>Sector affected</t>
  </si>
  <si>
    <t>Agriculture; Energy supply (comprising extraction, transmission, distribution and storage of fuels as well as energy and electricity production)</t>
  </si>
  <si>
    <t>Greenhouse gases directly affected</t>
  </si>
  <si>
    <t>CH4; N2O; CO2</t>
  </si>
  <si>
    <t>Planned budget</t>
  </si>
  <si>
    <t>Expected impact</t>
  </si>
  <si>
    <t>Type of programme or measure</t>
  </si>
  <si>
    <t>European Union legislation on which the programme or action is based</t>
  </si>
  <si>
    <t>Status of implementation of the programme or action</t>
  </si>
  <si>
    <t>Period of implementation of the programme or measure</t>
  </si>
  <si>
    <t>Scenario in which the programme or measure is considered</t>
  </si>
  <si>
    <t>WAM</t>
  </si>
  <si>
    <t>Persons or bodies responsible for the implementation of the programme or action</t>
  </si>
  <si>
    <t>Reference to analyses or technical reports</t>
  </si>
  <si>
    <t>https://www.sei.org/publications/eesti-kliimaambitsiooni-tostmise-voimaluste-analuus/</t>
  </si>
  <si>
    <t>Type of programme or action (sign relevant e.g. with “X”)</t>
  </si>
  <si>
    <t>X</t>
  </si>
  <si>
    <t>OUTCOME</t>
  </si>
  <si>
    <t>Status of programme or action implementation (sign relevant e.g. with “X”)</t>
  </si>
  <si>
    <t>X</t>
  </si>
  <si>
    <t>OUTCOME</t>
  </si>
  <si>
    <t>Chapter of the REKK</t>
  </si>
  <si>
    <t>Other related Chapters of the NEW 2030</t>
  </si>
  <si>
    <t>Number of the programme or measure</t>
  </si>
  <si>
    <t>Title of the programme or measure</t>
  </si>
  <si>
    <t>Support for the development of the Knowledge Transfer and Innovation System (AKIS)</t>
  </si>
  <si>
    <t>Aim</t>
  </si>
  <si>
    <t xml:space="preserve">Develop and improve the knowledge of operators and their employees in the agricultural sector in order to promote the bioeconomy and adapt new challenges for the sustainable use of resources </t>
  </si>
  <si>
    <t>Quantitative target</t>
  </si>
  <si>
    <t>Brief description</t>
  </si>
  <si>
    <t xml:space="preserve">High-quality knowledge transfer and advisory service, which is at the core of a coherent knowledge transfer and innovation system (AKIS), is essential for the sustainable development of the agriculture and food sector and contributes to the competitiveness of enterprises in the sector by creating additional opportunities for modernising the lives of agriculture and rural areas, promoting and sharing knowledge, supporting innovation and digitalisation and stimulating their uptake. </t>
  </si>
  <si>
    <t>Related dimensions of the European Union Energy Union</t>
  </si>
  <si>
    <t>Debriefing</t>
  </si>
  <si>
    <t>Sector affected</t>
  </si>
  <si>
    <t>Agriculture</t>
  </si>
  <si>
    <t>Greenhouse gases directly affected</t>
  </si>
  <si>
    <t>CH4; N2O; CO2</t>
  </si>
  <si>
    <t>Planned budget</t>
  </si>
  <si>
    <t>Expected impact</t>
  </si>
  <si>
    <t>Type of programme or measure</t>
  </si>
  <si>
    <t>European Union legislation on which the programme or action is based</t>
  </si>
  <si>
    <t>Common Agricultural Policy, and its delegated and implementing acts</t>
  </si>
  <si>
    <t>Status of implementation of the programme or action</t>
  </si>
  <si>
    <t>Period of implementation of the programme or measure</t>
  </si>
  <si>
    <t>2023-2029</t>
  </si>
  <si>
    <t>Scenario in which the programme or measure is considered</t>
  </si>
  <si>
    <t>WEM</t>
  </si>
  <si>
    <t>Persons or bodies responsible for the implementation of the programme or action</t>
  </si>
  <si>
    <t>Ministry of Rural Affairs (Government of the Republic)</t>
  </si>
  <si>
    <t>Reference to analyses or technical reports</t>
  </si>
  <si>
    <t>https://www.agri.ee/euroopa-liidu-uhise-pollumajanduspoliitika-strateegiakava-2023-2027</t>
  </si>
  <si>
    <t>Type of programme or action (sign relevant e.g. with “X”)</t>
  </si>
  <si>
    <t>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</si>
  <si>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</si>
  <si>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</si>
  <si>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</si>
  <si>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</si>
  <si>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</si>
  <si>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</si>
  <si>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</si>
  <si>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</si>
  <si>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</si>
  <si>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</si>
  <si>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Improving manure management</t>
  </si>
  <si>
    <t>Aim</t>
  </si>
  <si>
    <t>Reduce GHG and ambient air emissions from manure management</t>
  </si>
  <si>
    <t>Quantitative target</t>
  </si>
  <si>
    <t>Brief description</t>
  </si>
  <si>
    <t xml:space="preserve">The decarbonisation potential is reflected in significantly lower methane emissions from covered manure storage facilities compared to uncovered or natural crusted storage facilities. The measure targets around 300 farms. With the full implementation of the measure, the GHG emission reduction in 2030 is around 28 800 t CO2 per year._x000D_
The measure covers 60 % of manure management and methane emissions from covered storage facilities are 70 % lower than in uncovered storage facilities. More precise reductions in GHG emissions need to be identified through studies and pilot projects. </t>
  </si>
  <si>
    <t>Related dimensions of the European Union Energy Union</t>
  </si>
  <si>
    <t>Debriefing</t>
  </si>
  <si>
    <t>Sector affected</t>
  </si>
  <si>
    <t>Agriculture</t>
  </si>
  <si>
    <t>Greenhouse gases directly affected</t>
  </si>
  <si>
    <t>CH4; N2O</t>
  </si>
  <si>
    <t>Planned budget</t>
  </si>
  <si>
    <t>Expected impact</t>
  </si>
  <si>
    <t>Type of programme or measure</t>
  </si>
  <si>
    <t>European Union legislation on which the programme or action is based</t>
  </si>
  <si>
    <t>Effort Sharing Regulation EU 2018/842 and implementing decision on ESR Annual Emission Allocations; Common Agricultural Policy, and its delegated and implementing acts;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t>
  </si>
  <si>
    <t>Status of implementation of the programme or action</t>
  </si>
  <si>
    <t>Period of implementation of the programme or measure</t>
  </si>
  <si>
    <t>2023-2033</t>
  </si>
  <si>
    <t>Scenario in which the programme or measure is considered</t>
  </si>
  <si>
    <t>WAM</t>
  </si>
  <si>
    <t>Persons or bodies responsible for the implementation of the programme or action</t>
  </si>
  <si>
    <t>Reference to analyses or technical reports</t>
  </si>
  <si>
    <t>Comment</t>
  </si>
  <si>
    <t>First NIP, now WAM. Modified implementation period</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</si>
  <si>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</si>
  <si>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</si>
  <si>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</si>
  <si>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</si>
  <si>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</si>
  <si>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</si>
  <si>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</si>
  <si>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</si>
  <si>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</si>
  <si>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</si>
  <si>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</si>
  <si>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Audits on larger farms</t>
  </si>
  <si>
    <t>Aim</t>
  </si>
  <si>
    <t>The aim of the audits is to establish the current situation and to develop a methodology to improve the situation.</t>
  </si>
  <si>
    <t>Quantitative target</t>
  </si>
  <si>
    <t>Brief description</t>
  </si>
  <si>
    <t xml:space="preserve">The objective of the measure is to develop an audit of nitrogen, phosphorus and CO2 with recommendations for improvement on larger farms. The measure would include the development of methodologies, training of the audit team and the performance of audits. </t>
  </si>
  <si>
    <t>Related dimensions of the European Union Energy Union</t>
  </si>
  <si>
    <t>Debriefing</t>
  </si>
  <si>
    <t>Sector affected</t>
  </si>
  <si>
    <t>Agriculture; Energy supply (comprising extraction, transmission, distribution and storage of fuels as well as energy and electricity production)</t>
  </si>
  <si>
    <t>Greenhouse gases directly affected</t>
  </si>
  <si>
    <t>N2O; CO2</t>
  </si>
  <si>
    <t>Planned budget</t>
  </si>
  <si>
    <t>Expected impact</t>
  </si>
  <si>
    <t>Type of programme or measure</t>
  </si>
  <si>
    <t>European Union legislation on which the programme or action is based</t>
  </si>
  <si>
    <t>Effort Sharing Regulation EU 2018/842 and implementing decision on ESR Annual Emission Allocations</t>
  </si>
  <si>
    <t>Status of implementation of the programme or action</t>
  </si>
  <si>
    <t>Period of implementation of the programme or measure</t>
  </si>
  <si>
    <t>2023-2025</t>
  </si>
  <si>
    <t>Scenario in which the programme or measure is considered</t>
  </si>
  <si>
    <t>NIP (not icluded in projections)</t>
  </si>
  <si>
    <t>Persons or bodies responsible for the implementation of the programme or action</t>
  </si>
  <si>
    <t>Ministry of Rural Affairs (Government of the Republic)</t>
  </si>
  <si>
    <t>Reference to analyses or technical reports</t>
  </si>
  <si>
    <t>Comment</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</si>
  <si>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</si>
  <si>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</si>
  <si>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</si>
  <si>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</si>
  <si>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</si>
  <si>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</si>
  <si>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</si>
  <si>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</si>
  <si>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</si>
  <si>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</si>
  <si>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</si>
  <si>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 xml:space="preserve">
Studies and pilot projects 
</t>
  </si>
  <si>
    <t>Aim</t>
  </si>
  <si>
    <t>More accurate assessment of the climate impact of different agricultural practices and technologies</t>
  </si>
  <si>
    <t>Quantitative target</t>
  </si>
  <si>
    <t>Brief description</t>
  </si>
  <si>
    <t xml:space="preserve">The studies and pilot projects planned under the measure would allow for a more accurate assessment of the climate impact of different agricultural practices and technologies and the development of country-specific emission factors. This is a prerequisite for the effective design and implementation of a number of agricultural measures, as well as EU CAP measures, as the impact of these measures can only be taken into account in the fulfilment of Estonia’s climate policy commitments if this can be reflected in the GHG inventory. </t>
  </si>
  <si>
    <t>Related dimensions of the European Union Energy Union</t>
  </si>
  <si>
    <t>Debriefing</t>
  </si>
  <si>
    <t>Sector affected</t>
  </si>
  <si>
    <t>Agriculture</t>
  </si>
  <si>
    <t>Greenhouse gases directly affected</t>
  </si>
  <si>
    <t>N2O; CO2; CH4</t>
  </si>
  <si>
    <t>Planned budget</t>
  </si>
  <si>
    <t>Expected impact</t>
  </si>
  <si>
    <t>Type of programme or measure</t>
  </si>
  <si>
    <t>European Union legislation on which the programme or action is based</t>
  </si>
  <si>
    <t>Effort Sharing Regulation EU 2018/842 and implementing decision on ESR Annual Emission Allocations</t>
  </si>
  <si>
    <t>Status of implementation of the programme or action</t>
  </si>
  <si>
    <t>Period of implementation of the programme or measure</t>
  </si>
  <si>
    <t>2020-2023</t>
  </si>
  <si>
    <t>Scenario in which the programme or measure is considered</t>
  </si>
  <si>
    <t>NIP (not icluded in projections)</t>
  </si>
  <si>
    <t>Persons or bodies responsible for the implementation of the programme or action</t>
  </si>
  <si>
    <t>Ministry of Rural Affairs (Government of the Republic)</t>
  </si>
  <si>
    <t>Reference to analyses or technical reports</t>
  </si>
  <si>
    <t>Type of programme or action (sign relevant e.g. with “X”)</t>
  </si>
  <si>
    <t xml:space="preserve">X </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</si>
  <si>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</si>
  <si>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</si>
  <si>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</si>
  <si>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</si>
  <si>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</si>
  <si>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</si>
  <si>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</si>
  <si>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</si>
  <si>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</si>
  <si>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Advisory allowance</t>
  </si>
  <si>
    <t>Aim</t>
  </si>
  <si>
    <t>Improve the sustainable management of farms or holdings</t>
  </si>
  <si>
    <t>Quantitative target</t>
  </si>
  <si>
    <t>Brief description</t>
  </si>
  <si>
    <t>The measure contributes to raising awareness of the interactions between climate, its changes and agriculture</t>
  </si>
  <si>
    <t>Related dimensions of the European Union Energy Union</t>
  </si>
  <si>
    <t>Debriefing</t>
  </si>
  <si>
    <t>Sector affected</t>
  </si>
  <si>
    <t>Agriculture</t>
  </si>
  <si>
    <t>Greenhouse gases directly affected</t>
  </si>
  <si>
    <t>N2O; CO2; CH4</t>
  </si>
  <si>
    <t>Planned budget</t>
  </si>
  <si>
    <t>Expected impact</t>
  </si>
  <si>
    <t>Type of programme or measure</t>
  </si>
  <si>
    <t>European Union legislation on which the programme or action is based</t>
  </si>
  <si>
    <t>Common Agricultural Policy, and its delegated and implementing acts</t>
  </si>
  <si>
    <t>Status of implementation of the programme or action</t>
  </si>
  <si>
    <t>Period of implementation of the programme or measure</t>
  </si>
  <si>
    <t>2024-2029</t>
  </si>
  <si>
    <t>Scenario in which the programme or measure is considered</t>
  </si>
  <si>
    <t>WEM</t>
  </si>
  <si>
    <t>Persons or bodies responsible for the implementation of the programme or action</t>
  </si>
  <si>
    <t>Ministry of Rural Affairs (Government of the Republic)</t>
  </si>
  <si>
    <t>Reference to analyses or technical reports</t>
  </si>
  <si>
    <t>https://www.agri.ee/euroopa-liidu-uhise-pollumajanduspoliitika-strateegiakava-2023-2027</t>
  </si>
  <si>
    <t>Type of programme or action (sign relevant e.g. with “X”)</t>
  </si>
  <si>
    <t>X</t>
  </si>
  <si>
    <t>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</si>
  <si>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</si>
  <si>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</si>
  <si>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</si>
  <si>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</si>
  <si>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</si>
  <si>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</si>
  <si>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</si>
  <si>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</si>
  <si>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</si>
  <si>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</si>
  <si>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 xml:space="preserve">Limit the percentage of biodegradable waste landfilled and increase reuse and recycling of waste materials </t>
  </si>
  <si>
    <t>Aim</t>
  </si>
  <si>
    <t>Reducing the amount of waste landfilled in landfills; expansion of recycling</t>
  </si>
  <si>
    <t>Quantitative target</t>
  </si>
  <si>
    <t>Brief description</t>
  </si>
  <si>
    <t>The focus of the action will be to increase the volume of municipal waste recycled, including a reduction in the proportion of biodegradable waste, and to develop a national waste collection network with a more effective reporting information system.  A consistent provision of guidelines on recycling and re-use and a simple, expanding waste management system will help to increase the amount of waste collected separately and to reduce the proportion of biodegradable waste in landfilled waste. The establishment of a national network for the collection and treatment of biodegradable waste is particularly important to reduce GHG emissions from solid waste dumping.</t>
  </si>
  <si>
    <t>Related dimensions of the European Union Energy Union</t>
  </si>
  <si>
    <t>Debriefing</t>
  </si>
  <si>
    <t>Sector affected</t>
  </si>
  <si>
    <t>Waste management/waste</t>
  </si>
  <si>
    <t>Greenhouse gases directly affected</t>
  </si>
  <si>
    <t>CH4; N2O</t>
  </si>
  <si>
    <t>Planned budget</t>
  </si>
  <si>
    <t>Expected impact</t>
  </si>
  <si>
    <t>Type of programme or measure</t>
  </si>
  <si>
    <t>European Union legislation on which the programme or action is based</t>
  </si>
  <si>
    <t>Waste Management Framework Directive 2008/98/EC, amended by Directive 2018/851; Landfill Directive 1999/31/EC, amended by Directive 2018/850</t>
  </si>
  <si>
    <t>Status of implementation of the programme or action</t>
  </si>
  <si>
    <t>Period of implementation of the programme or measure</t>
  </si>
  <si>
    <t>2014-2023</t>
  </si>
  <si>
    <t>Scenario in which the programme or measure is considered</t>
  </si>
  <si>
    <t>WEM</t>
  </si>
  <si>
    <t>Persons or bodies responsible for the implementation of the programme or action</t>
  </si>
  <si>
    <t>Ministry of the Environment (Government of the Republic)</t>
  </si>
  <si>
    <t>Reference to analyses or technical reports</t>
  </si>
  <si>
    <t xml:space="preserve">https://envir.ee/media/808/download
</t>
  </si>
  <si>
    <t>Type of programme or action (sign relevant e.g. with “X”)</t>
  </si>
  <si>
    <t>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</si>
  <si>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</si>
  <si>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</si>
  <si>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</si>
  <si>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</si>
  <si>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</si>
  <si>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</si>
  <si>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</si>
  <si>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</si>
  <si>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</si>
  <si>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</si>
  <si>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 xml:space="preserve">Increasing safe material circulation </t>
  </si>
  <si>
    <t>Aim</t>
  </si>
  <si>
    <t>Increased recycling, more efficient landfill management, less waste landfilled in landfills</t>
  </si>
  <si>
    <t>Quantitative target</t>
  </si>
  <si>
    <t>Recycled content rate by 2035: 30 %</t>
  </si>
  <si>
    <t>Brief description</t>
  </si>
  <si>
    <t xml:space="preserve">To increase the recycling of different materials and the use of secondary raw materials, we will promote the uptake of sustainable production and consumption patterns. Companies need to improve resource efficiency, including energy efficiency, for example by supporting industrial symbiosis, digitalisation and more resource-efficient technologies. Waste management will be reorganised on the basis of the waste hierarchy, introducing innovative solutions to reduce waste generation, increase material recycling and ensure separate collection.
</t>
  </si>
  <si>
    <t>Related dimensions of the European Union Energy Union</t>
  </si>
  <si>
    <t>Debriefing</t>
  </si>
  <si>
    <t>Sector affected</t>
  </si>
  <si>
    <t>Waste management/waste</t>
  </si>
  <si>
    <t>Greenhouse gases directly affected</t>
  </si>
  <si>
    <t>CH4</t>
  </si>
  <si>
    <t>Planned budget</t>
  </si>
  <si>
    <t>Expected impact</t>
  </si>
  <si>
    <t>Type of programme or measure</t>
  </si>
  <si>
    <t>European Union legislation on which the programme or action is based</t>
  </si>
  <si>
    <t>Effort Sharing Regulation EU 2018/842 and implementing decision on ESR Annual Emission Allocations; Waste Management Framework Directive 2008/98/EC, amended by Directive 2018/851</t>
  </si>
  <si>
    <t>Status of implementation of the programme or action</t>
  </si>
  <si>
    <t>Period of implementation of the programme or measure</t>
  </si>
  <si>
    <t>2021-2035</t>
  </si>
  <si>
    <t>Scenario in which the programme or measure is considered</t>
  </si>
  <si>
    <t>WEM</t>
  </si>
  <si>
    <t>Persons or bodies responsible for the implementation of the programme or action</t>
  </si>
  <si>
    <t>Ministry of the Environment (Government of the Republic)</t>
  </si>
  <si>
    <t>Reference to analyses or technical reports</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</si>
  <si>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</si>
  <si>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</si>
  <si>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</si>
  <si>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</si>
  <si>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</si>
  <si>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</si>
  <si>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</si>
  <si>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</si>
  <si>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</si>
  <si>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</si>
  <si>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</si>
  <si>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Promoting waste prevention and reduction, including waste risk reduction</t>
  </si>
  <si>
    <t>Aim</t>
  </si>
  <si>
    <t>Increased recycling, more efficient landfill management, less waste landfilled in landfills</t>
  </si>
  <si>
    <t>Quantitative target</t>
  </si>
  <si>
    <t>Brief description</t>
  </si>
  <si>
    <t>The overall objective of the measure is to improve the resource efficiency of the Estonian economy and to promote waste prevention in order to reduce negative impacts on the environment and human health. The State supports waste prevention through the dissemination of information. The action will be implemented through a wide range of initiatives, environmental management measures, additional studies, investments and improvements to the necessary legislation.</t>
  </si>
  <si>
    <t>Related dimensions of the European Union Energy Union</t>
  </si>
  <si>
    <t>Debriefing</t>
  </si>
  <si>
    <t>Sector affected</t>
  </si>
  <si>
    <t>Waste management/waste</t>
  </si>
  <si>
    <t>Greenhouse gases directly affected</t>
  </si>
  <si>
    <t>CH4; N2O</t>
  </si>
  <si>
    <t>Planned budget</t>
  </si>
  <si>
    <t>Expected impact</t>
  </si>
  <si>
    <t>Type of programme or measure</t>
  </si>
  <si>
    <t>European Union legislation on which the programme or action is based</t>
  </si>
  <si>
    <t>Waste Management Framework Directive 2008/98/EC, amended by Directive 2018/851</t>
  </si>
  <si>
    <t>Status of implementation of the programme or action</t>
  </si>
  <si>
    <t>Period of implementation of the programme or measure</t>
  </si>
  <si>
    <t>2014—</t>
  </si>
  <si>
    <t>Scenario in which the programme or measure is considered</t>
  </si>
  <si>
    <t>WEM</t>
  </si>
  <si>
    <t>Persons or bodies responsible for the implementation of the programme or action</t>
  </si>
  <si>
    <t>Ministry of the Environment (Government of the Republic)</t>
  </si>
  <si>
    <t>Reference to analyses or technical reports</t>
  </si>
  <si>
    <t xml:space="preserve">https://envir.ee/media/808/download
</t>
  </si>
  <si>
    <t>Type of programme or action (sign relevant e.g. with “X”)</t>
  </si>
  <si>
    <t>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</si>
  <si>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</si>
  <si>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</si>
  <si>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</si>
  <si>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</si>
  <si>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</si>
  <si>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</si>
  <si>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</si>
  <si>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</si>
  <si>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</si>
  <si>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</si>
  <si>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Reducing, monitoring and monitoring risks to the environment from waste</t>
  </si>
  <si>
    <t>Aim</t>
  </si>
  <si>
    <t>More efficient landfill management, more efficient waste management technologies,
enhanced monitoring and surveillance</t>
  </si>
  <si>
    <t>Quantitative target</t>
  </si>
  <si>
    <t>Brief description</t>
  </si>
  <si>
    <t xml:space="preserve">The overall objective of the measure is to improve the range of methods used for the management of hazardous waste and to reduce the environmental risks associated with landfilling. Closed landfills must be properly rehabilitated. Strengthening the monitoring of waste management will help reduce illegal waste disposal. </t>
  </si>
  <si>
    <t>Related dimensions of the European Union Energy Union</t>
  </si>
  <si>
    <t>Debriefing</t>
  </si>
  <si>
    <t>Sector affected</t>
  </si>
  <si>
    <t>Waste management/waste</t>
  </si>
  <si>
    <t>Greenhouse gases directly affected</t>
  </si>
  <si>
    <t>CH4</t>
  </si>
  <si>
    <t>Planned budget</t>
  </si>
  <si>
    <t>Expected impact</t>
  </si>
  <si>
    <t>Type of programme or measure</t>
  </si>
  <si>
    <t>European Union legislation on which the programme or action is based</t>
  </si>
  <si>
    <t>Waste Management Framework Directive 2008/98/EC, amended by Directive 2018/851</t>
  </si>
  <si>
    <t>Status of implementation of the programme or action</t>
  </si>
  <si>
    <t>Period of implementation of the programme or measure</t>
  </si>
  <si>
    <t>2014—</t>
  </si>
  <si>
    <t>Scenario in which the programme or measure is considered</t>
  </si>
  <si>
    <t>WEM</t>
  </si>
  <si>
    <t>Persons or bodies responsible for the implementation of the programme or action</t>
  </si>
  <si>
    <t>Ministry of the Environment (Government of the Republic)</t>
  </si>
  <si>
    <t>Reference to analyses or technical reports</t>
  </si>
  <si>
    <t xml:space="preserve">https://envir.ee/media/808/download
</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</si>
  <si>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</si>
  <si>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</si>
  <si>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</si>
  <si>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</si>
  <si>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</si>
  <si>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</si>
  <si>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</si>
  <si>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</si>
  <si>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</si>
  <si>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</si>
  <si>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</si>
  <si>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Compensation for nature conservation constraints for private forest areas outside Natura 2000</t>
  </si>
  <si>
    <t>Aim</t>
  </si>
  <si>
    <t>Quantitative target</t>
  </si>
  <si>
    <t>Brief description</t>
  </si>
  <si>
    <t>Payments are made to private forest owners outside Natura 2000 areas in restricted zones, protected areas and areas where conservation procedures have been initiated. Protected areas on forest land contribute to the maintenance of the forest’s carbon stock.</t>
  </si>
  <si>
    <t>Related dimensions of the European Union Energy Union</t>
  </si>
  <si>
    <t>Debriefing</t>
  </si>
  <si>
    <t>Sector affected</t>
  </si>
  <si>
    <t>LULUCF</t>
  </si>
  <si>
    <t>Greenhouse gases directly affected</t>
  </si>
  <si>
    <t>CO2; CH4; N2O</t>
  </si>
  <si>
    <t>Planned budget</t>
  </si>
  <si>
    <t>Expected impact</t>
  </si>
  <si>
    <t>Type of programme or measure</t>
  </si>
  <si>
    <t>European Union legislation on which the programme or action is based</t>
  </si>
  <si>
    <t>New EU Forest Strategy (COM(2013)659); New EU Forest Strategy for 2030 (COM(2021) 572)</t>
  </si>
  <si>
    <t>Status of implementation of the programme or action</t>
  </si>
  <si>
    <t>Period of implementation of the programme or measure</t>
  </si>
  <si>
    <t>Scenario in which the programme or measure is considered</t>
  </si>
  <si>
    <t>WEM</t>
  </si>
  <si>
    <t>Persons or bodies responsible for the implementation of the programme or action</t>
  </si>
  <si>
    <t>Ministry of the Environment (Government of the Republic)</t>
  </si>
  <si>
    <t>Reference to analyses or technical reports</t>
  </si>
  <si>
    <t>https://envir.ee/media/5809/download</t>
  </si>
  <si>
    <t>Comment</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</si>
  <si>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</si>
  <si>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</si>
  <si>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</si>
  <si>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</si>
  <si>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</si>
  <si>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</si>
  <si>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</si>
  <si>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</si>
  <si>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</si>
  <si>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</si>
  <si>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</si>
  <si>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Regeneration of private forests with the best possible hereditary characteristics and native tree species more suited to the site</t>
  </si>
  <si>
    <t>Aim</t>
  </si>
  <si>
    <t>Quantitative target</t>
  </si>
  <si>
    <t>Brief description</t>
  </si>
  <si>
    <t>Support for the reforestation of private forests with the best possible hereditary characteristics and native tree species more suited to the place of production, including encouraging plant production and increasing innovation capacity. The measure will have a positive impact on the growth of new forests, which will help increase carbon sequestration.</t>
  </si>
  <si>
    <t>Related dimensions of the European Union Energy Union</t>
  </si>
  <si>
    <t>Debriefing</t>
  </si>
  <si>
    <t>Sector affected</t>
  </si>
  <si>
    <t>LULUCF</t>
  </si>
  <si>
    <t>Greenhouse gases directly affected</t>
  </si>
  <si>
    <t>CO2</t>
  </si>
  <si>
    <t>Planned budget</t>
  </si>
  <si>
    <t>Expected impact</t>
  </si>
  <si>
    <t>Type of programme or measure</t>
  </si>
  <si>
    <t>European Union legislation on which the programme or action is based</t>
  </si>
  <si>
    <t>The EU Forest Strategy (1998); New EU Forest Strategy (COM(2013) 659)</t>
  </si>
  <si>
    <t>Status of implementation of the programme or action</t>
  </si>
  <si>
    <t>Period of implementation of the programme or measure</t>
  </si>
  <si>
    <t>Scenario in which the programme or measure is considered</t>
  </si>
  <si>
    <t>WEM</t>
  </si>
  <si>
    <t>Persons or bodies responsible for the implementation of the programme or action</t>
  </si>
  <si>
    <t>Ministry of the Environment (Government of the Republic)</t>
  </si>
  <si>
    <t>Reference to analyses or technical reports</t>
  </si>
  <si>
    <t>https://envir.ee/media/5809/download</t>
  </si>
  <si>
    <t>Comment</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</si>
  <si>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</si>
  <si>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</si>
  <si>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</si>
  <si>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</si>
  <si>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</si>
  <si>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</si>
  <si>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</si>
  <si>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</si>
  <si>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</si>
  <si>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</si>
  <si>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</si>
  <si>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 xml:space="preserve">Ensuring biodiversity protection </t>
  </si>
  <si>
    <t>Aim</t>
  </si>
  <si>
    <t>Quantitative target</t>
  </si>
  <si>
    <t>Brief description</t>
  </si>
  <si>
    <t>The objective of the measure is to ensure favourable status of species and habitats and landscape diversity, so that habitats function as an integrated environmental network and the ecosystem services provided by biodiversity are sustainable. The measure also includes the restoration of habitats (advantages, inheritances) in order to achieve a favourable status.</t>
  </si>
  <si>
    <t>Related dimensions of the European Union Energy Union</t>
  </si>
  <si>
    <t>Debriefing</t>
  </si>
  <si>
    <t>Sector affected</t>
  </si>
  <si>
    <t>LULUCF</t>
  </si>
  <si>
    <t>Greenhouse gases directly affected</t>
  </si>
  <si>
    <t>CO2;CH4,N2O</t>
  </si>
  <si>
    <t>Planned budget</t>
  </si>
  <si>
    <t>Expected impact</t>
  </si>
  <si>
    <t>Type of programme or measure</t>
  </si>
  <si>
    <t>European Union legislation on which the programme or action is based</t>
  </si>
  <si>
    <t>Water Framework Directive 2000/60/EC; Council Directive 92/43/EEC of 21 May 1992 on the conservation of natural habitats and of wild fauna and flora; European Structural and Investment Funds (Provisions on the European Regional Development Fund, the European Social Fund, the Cohesion Fund, the European Agricultural Fund for Rural Development and the European Maritime and Fisheries Fund under the Multiannual Financial Framework)</t>
  </si>
  <si>
    <t>Status of implementation of the programme or action</t>
  </si>
  <si>
    <t>Period of implementation of the programme or measure</t>
  </si>
  <si>
    <t>Scenario in which the programme or measure is considered</t>
  </si>
  <si>
    <t>WEM</t>
  </si>
  <si>
    <t>Persons or bodies responsible for the implementation of the programme or action</t>
  </si>
  <si>
    <t>Ministry of the Environment (Government of the Republic)</t>
  </si>
  <si>
    <t>Reference to analyses or technical reports</t>
  </si>
  <si>
    <t>https://envir.ee/media/5809/download</t>
  </si>
  <si>
    <t>Comment</t>
  </si>
  <si>
    <t>Type of programme or action (sign relevant e.g. with “X”)</t>
  </si>
  <si>
    <t>X</t>
  </si>
  <si>
    <t>X</t>
  </si>
  <si>
    <t>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</si>
  <si>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</si>
  <si>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</si>
  <si>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</si>
  <si>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</si>
  <si>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</si>
  <si>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</si>
  <si>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</si>
  <si>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</si>
  <si>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</si>
  <si>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</si>
  <si>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Reducing environmental impacts related to the use of fossil fuels and non-renewable natural resources by increasing the production and use of wood in Estonia</t>
  </si>
  <si>
    <t>Aim</t>
  </si>
  <si>
    <t>Increasing the range of timber products; substitution of high GHG-intensive feedstocks and materials with wood products</t>
  </si>
  <si>
    <t>Quantitative target</t>
  </si>
  <si>
    <t>Brief description</t>
  </si>
  <si>
    <t>The objective of the measure is to encourage the production and use of wood in Estonia by supporting such activities.  The measure will help reduce greenhouse gas emissions from fossil fuel use and store carbon in harvested wood products.</t>
  </si>
  <si>
    <t>Related dimensions of the European Union Energy Union</t>
  </si>
  <si>
    <t>Debriefing</t>
  </si>
  <si>
    <t>Sector affected</t>
  </si>
  <si>
    <t>LULUCF</t>
  </si>
  <si>
    <t>Greenhouse gases directly affected</t>
  </si>
  <si>
    <t>CO2</t>
  </si>
  <si>
    <t>Planned budget</t>
  </si>
  <si>
    <t>Expected impact</t>
  </si>
  <si>
    <t>Type of programme or measure</t>
  </si>
  <si>
    <t>European Union legislation on which the programme or action is based</t>
  </si>
  <si>
    <t>The EU Forest Strategy (1998); New EU Forest Strategy (COM(2013)659)</t>
  </si>
  <si>
    <t>Status of implementation of the programme or action</t>
  </si>
  <si>
    <t>Period of implementation of the programme or measure</t>
  </si>
  <si>
    <t>Scenario in which the programme or measure is considered</t>
  </si>
  <si>
    <t>WEM</t>
  </si>
  <si>
    <t>Persons or bodies responsible for the implementation of the programme or action</t>
  </si>
  <si>
    <t>Ministry of the Environment (Government of the Republic)</t>
  </si>
  <si>
    <t>Reference to analyses or technical reports</t>
  </si>
  <si>
    <t>https://envir.ee/media/5809/download</t>
  </si>
  <si>
    <t>Type of programme or action (sign relevant e.g. with “X”)</t>
  </si>
  <si>
    <t>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</si>
  <si>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</si>
  <si>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</si>
  <si>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</si>
  <si>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</si>
  <si>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</si>
  <si>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</si>
  <si>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</si>
  <si>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</si>
  <si>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</si>
  <si>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</si>
  <si>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 xml:space="preserve">Promoting biodiversity in private Natura 2000 forests       </t>
  </si>
  <si>
    <t>Aim</t>
  </si>
  <si>
    <t>Quantitative target</t>
  </si>
  <si>
    <t>Brief description</t>
  </si>
  <si>
    <t>Support will be targeted on private forest land located within a Natura 2000 network area and outside the Natura 2000 site in the targeted protection zone. In order to ensure that environmental objectives and biodiversity and landscape diversity are maintained, the private forest owner must partially or totally refrain from logging or other profitable activities in the forest, in accordance with the protection regime.</t>
  </si>
  <si>
    <t>Related dimensions of the European Union Energy Union</t>
  </si>
  <si>
    <t>Debriefing</t>
  </si>
  <si>
    <t>Sector affected</t>
  </si>
  <si>
    <t>LULUCF</t>
  </si>
  <si>
    <t>Greenhouse gases directly affected</t>
  </si>
  <si>
    <t>CO2; CH4;N2O</t>
  </si>
  <si>
    <t>Planned budget</t>
  </si>
  <si>
    <t>Expected impact</t>
  </si>
  <si>
    <t>Type of programme or measure</t>
  </si>
  <si>
    <t>European Union legislation on which the programme or action is based</t>
  </si>
  <si>
    <t>Common Agricultural Policy, and its delegated and implementing acts; Water Framework Directive 2000/60/EC; Directive 2009/147/EC of the European Parliament and of the Council of 30 November 2009 on the conservation of wild birds; Council Directive 92/43/EEC of 21 May 1992 on the conservation of natural habitats and of wild fauna and flora</t>
  </si>
  <si>
    <t>Status of implementation of the programme or action</t>
  </si>
  <si>
    <t>Period of implementation of the programme or measure</t>
  </si>
  <si>
    <t>2023-2027</t>
  </si>
  <si>
    <t>Scenario in which the programme or measure is considered</t>
  </si>
  <si>
    <t>WEM</t>
  </si>
  <si>
    <t>Persons or bodies responsible for the implementation of the programme or action</t>
  </si>
  <si>
    <t>Ministry of Rural Affairs (Government of the Republic)</t>
  </si>
  <si>
    <t>Reference to analyses or technical reports</t>
  </si>
  <si>
    <t>https://www.agri.ee/euroopa-liidu-uhise-pollumajanduspoliitika-strateegiakava-2023-2027</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</si>
  <si>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</si>
  <si>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</si>
  <si>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</si>
  <si>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</si>
  <si>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</si>
  <si>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</si>
  <si>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</si>
  <si>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</si>
  <si>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</si>
  <si>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</si>
  <si>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</si>
  <si>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 xml:space="preserve">Investments in forest adaptation to climate change </t>
  </si>
  <si>
    <t>Aim</t>
  </si>
  <si>
    <t>Quantitative target</t>
  </si>
  <si>
    <t>Brief description</t>
  </si>
  <si>
    <t xml:space="preserve">Forest investments contribute to climate change mitigation and adaptation as growing forests absorb more carbon. Nursing felling in stands up to 30 years of age will be supported and investments will be made for the development of nurseries. The action will also support the prevention and elimination of fire, pests and damage caused by storms.
</t>
  </si>
  <si>
    <t>Related dimensions of the European Union Energy Union</t>
  </si>
  <si>
    <t>Debriefing</t>
  </si>
  <si>
    <t>Sector affected</t>
  </si>
  <si>
    <t>LULUCF</t>
  </si>
  <si>
    <t>Greenhouse gases directly affected</t>
  </si>
  <si>
    <t>CO2; CH4; N2O</t>
  </si>
  <si>
    <t>Planned budget</t>
  </si>
  <si>
    <t>Expected impact</t>
  </si>
  <si>
    <t>Type of programme or measure</t>
  </si>
  <si>
    <t>European Union legislation on which the programme or action is based</t>
  </si>
  <si>
    <t>Common Agricultural Policy, and its delegated and implementing acts</t>
  </si>
  <si>
    <t>Status of implementation of the programme or action</t>
  </si>
  <si>
    <t>Period of implementation of the programme or measure</t>
  </si>
  <si>
    <t>2023-2027</t>
  </si>
  <si>
    <t>Scenario in which the programme or measure is considered</t>
  </si>
  <si>
    <t>WEM</t>
  </si>
  <si>
    <t>Persons or bodies responsible for the implementation of the programme or action</t>
  </si>
  <si>
    <t>Ministry of Rural Affairs (Government of the Republic)</t>
  </si>
  <si>
    <t>Reference to analyses or technical reports</t>
  </si>
  <si>
    <t>https://www.agri.ee/euroopa-liidu-uhise-pollumajanduspoliitika-strateegiakava-2023-2027</t>
  </si>
  <si>
    <t>Comment</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</si>
  <si>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</si>
  <si>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</si>
  <si>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</si>
  <si>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</si>
  <si>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</si>
  <si>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</si>
  <si>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</si>
  <si>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</si>
  <si>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</si>
  <si>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</si>
  <si>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</si>
  <si>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Protection of noble habitats</t>
  </si>
  <si>
    <t>Aim</t>
  </si>
  <si>
    <t>Quantitative target</t>
  </si>
  <si>
    <t>Brief description</t>
  </si>
  <si>
    <t>In state forests, the State Forest Management Centre organises the protection of noble habitats. Private forest owners can enter into a 20-year contract for the protection of a noble habitat. The measure also includes an inventory of noble habitats.</t>
  </si>
  <si>
    <t>Related dimensions of the European Union Energy Union</t>
  </si>
  <si>
    <t>Debriefing</t>
  </si>
  <si>
    <t>Sector affected</t>
  </si>
  <si>
    <t>LULUCF</t>
  </si>
  <si>
    <t>Greenhouse gases directly affected</t>
  </si>
  <si>
    <t>CO2; CH4, N2O</t>
  </si>
  <si>
    <t>Planned budget</t>
  </si>
  <si>
    <t>Expected impact</t>
  </si>
  <si>
    <t>Type of programme or measure</t>
  </si>
  <si>
    <t>European Union legislation on which the programme or action is based</t>
  </si>
  <si>
    <t>The EU Forest Strategy (1998); New EU Forest Strategy (COM(2013)659)</t>
  </si>
  <si>
    <t>Status of implementation of the programme or action</t>
  </si>
  <si>
    <t>Period of implementation of the programme or measure</t>
  </si>
  <si>
    <t>Scenario in which the programme or measure is considered</t>
  </si>
  <si>
    <t>WEM</t>
  </si>
  <si>
    <t>Persons or bodies responsible for the implementation of the programme or action</t>
  </si>
  <si>
    <t>Ministry of the Environment (Government of the Republic)</t>
  </si>
  <si>
    <t>Reference to analyses or technical reports</t>
  </si>
  <si>
    <t>https://envir.ee/media/5809/download</t>
  </si>
  <si>
    <t>Comment</t>
  </si>
  <si>
    <t>Type of programme or action (sign relevant e.g. with “X”)</t>
  </si>
  <si>
    <t>X</t>
  </si>
  <si>
    <t>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</si>
  <si>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</si>
  <si>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</si>
  <si>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</si>
  <si>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</si>
  <si>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</si>
  <si>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</si>
  <si>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</si>
  <si>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</si>
  <si>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</si>
  <si>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</si>
  <si>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Support for the prevention of noble damage</t>
  </si>
  <si>
    <t>Aim</t>
  </si>
  <si>
    <t>Quantitative target</t>
  </si>
  <si>
    <t>Brief description</t>
  </si>
  <si>
    <t>The objective of the support is to prevent damage in private forests. Supported activities include the use of traps, the acquisition and installation of pheromone traps and the elimination of fresh storm damage.</t>
  </si>
  <si>
    <t>Related dimensions of the European Union Energy Union</t>
  </si>
  <si>
    <t>Debriefing</t>
  </si>
  <si>
    <t>Sector affected</t>
  </si>
  <si>
    <t>LULUCF</t>
  </si>
  <si>
    <t>Greenhouse gases directly affected</t>
  </si>
  <si>
    <t>CO2</t>
  </si>
  <si>
    <t>Planned budget</t>
  </si>
  <si>
    <t>Expected impact</t>
  </si>
  <si>
    <t>Type of programme or measure</t>
  </si>
  <si>
    <t>European Union legislation on which the programme or action is based</t>
  </si>
  <si>
    <t>LULUCF Regulation 2018/841; New EU Forest Strategy (COM(2013) 659); New EU Forest Strategy for 2030 (COM(2021) 572)</t>
  </si>
  <si>
    <t>Status of implementation of the programme or action</t>
  </si>
  <si>
    <t>Period of implementation of the programme or measure</t>
  </si>
  <si>
    <t>Scenario in which the programme or measure is considered</t>
  </si>
  <si>
    <t>WEM</t>
  </si>
  <si>
    <t>Persons or bodies responsible for the implementation of the programme or action</t>
  </si>
  <si>
    <t>Ministry of the Environment (Government of the Republic)</t>
  </si>
  <si>
    <t>Reference to analyses or technical reports</t>
  </si>
  <si>
    <t>https://www.riigiteataja.ee/akt/106012017005?leiaKehtiv</t>
  </si>
  <si>
    <t>Comment</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</si>
  <si>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</si>
  <si>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</si>
  <si>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</si>
  <si>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</si>
  <si>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</si>
  <si>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</si>
  <si>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</si>
  <si>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</si>
  <si>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</si>
  <si>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</si>
  <si>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</si>
  <si>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Compensation for deforestation (substitute afforestation)</t>
  </si>
  <si>
    <t>Aim</t>
  </si>
  <si>
    <t xml:space="preserve">Halting the decline of forest land
</t>
  </si>
  <si>
    <t>Quantitative target</t>
  </si>
  <si>
    <t>Brief description</t>
  </si>
  <si>
    <t xml:space="preserve">Offsetting CO2 from deforestation through afforestation of non-forest land. </t>
  </si>
  <si>
    <t>Related dimensions of the European Union Energy Union</t>
  </si>
  <si>
    <t>Debriefing</t>
  </si>
  <si>
    <t>Sector affected</t>
  </si>
  <si>
    <t>LULUCF</t>
  </si>
  <si>
    <t>Greenhouse gases directly affected</t>
  </si>
  <si>
    <t>CO2</t>
  </si>
  <si>
    <t>Planned budget</t>
  </si>
  <si>
    <t>Expected impact</t>
  </si>
  <si>
    <t>Type of programme or measure</t>
  </si>
  <si>
    <t>European Union legislation on which the programme or action is based</t>
  </si>
  <si>
    <t>LULUCF Regulation 2018/841; New EU Forest Strategy (COM(2013) 659); New EU Forest Strategy for 2030 (COM(2021) 572)</t>
  </si>
  <si>
    <t>Status of implementation of the programme or action</t>
  </si>
  <si>
    <t>Period of implementation of the programme or measure</t>
  </si>
  <si>
    <t>Scenario in which the programme or measure is considered</t>
  </si>
  <si>
    <t>NIP</t>
  </si>
  <si>
    <t>Persons or bodies responsible for the implementation of the programme or action</t>
  </si>
  <si>
    <t>Ministry of the Environment (Government of the Republic)</t>
  </si>
  <si>
    <t>Reference to analyses or technical reports</t>
  </si>
  <si>
    <t>Comment</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</si>
  <si>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</si>
  <si>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</si>
  <si>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</si>
  <si>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</si>
  <si>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</si>
  <si>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</si>
  <si>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</si>
  <si>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</si>
  <si>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</si>
  <si>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</si>
  <si>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</si>
  <si>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Prohibitions, restrictions and obligations under Regulation (EU) No 517/2014 on fluorinated greenhouse gases and Directive 2006/40/EC relating to emissions from air conditioning systems in motor vehicles</t>
  </si>
  <si>
    <t>Aim</t>
  </si>
  <si>
    <t>Reducing emissions of fluorinated gases; substitution of fluorinated gases with other substances</t>
  </si>
  <si>
    <t>Quantitative target</t>
  </si>
  <si>
    <t>Brief description</t>
  </si>
  <si>
    <t>The F-gas Regulation (EU) No 517/2014 (which entered into force on 1 January 2015) establishes a timetable for the phase-down of F-gases by 2030, to be implemented through the implementation of an allowed unit system and prohibitions/restrictions. 
The most important measures to reduce fluorinated greenhouse gas emissions in Regulation (EU) No 517/2014 are:
prohibitions on the placing on the market of certain new devices;
• a service ban on F-gases with a global warming potential of 2500 or more;
• requirement to separate gases from decommissioned equipment;
• obligation to certify gas companies.</t>
  </si>
  <si>
    <t>Related dimensions of the European Union Energy Union</t>
  </si>
  <si>
    <t>Debriefing</t>
  </si>
  <si>
    <t>Sector affected</t>
  </si>
  <si>
    <t>Industrial processes (comprising industrial activities that Chemically or physically transform materials leading to greenhouse gas emissions, use of greenhouse gases in products and non-energy uses of fossil fuel carbon)</t>
  </si>
  <si>
    <t>Greenhouse gases directly affected</t>
  </si>
  <si>
    <t>HFC</t>
  </si>
  <si>
    <t>Planned budget</t>
  </si>
  <si>
    <t>Expected impact</t>
  </si>
  <si>
    <t>Type of programme or measure</t>
  </si>
  <si>
    <t>European Union legislation on which the programme or action is based</t>
  </si>
  <si>
    <t>F-gas Regulation 517/2014; Mobile Air-conditioning system (MACs) Directive 2006/40/EC</t>
  </si>
  <si>
    <t>Status of implementation of the programme or action</t>
  </si>
  <si>
    <t>Period of implementation of the programme or measure</t>
  </si>
  <si>
    <t>2015—</t>
  </si>
  <si>
    <t>Scenario in which the programme or measure is considered</t>
  </si>
  <si>
    <t>WEM</t>
  </si>
  <si>
    <t>Persons or bodies responsible for the implementation of the programme or action</t>
  </si>
  <si>
    <t>Ministry of the Environment (Government of the Republic)</t>
  </si>
  <si>
    <t>Reference to analyses or technical reports</t>
  </si>
  <si>
    <t>Type of programme or action (sign relevant e.g. with “X”)</t>
  </si>
  <si>
    <t>X</t>
  </si>
  <si>
    <t>OUTCOME</t>
  </si>
  <si>
    <t>Status of programme or action implementation (sign relevant e.g. with “X”)</t>
  </si>
  <si>
    <t>X</t>
  </si>
  <si>
    <t>OUTCOME</t>
  </si>
  <si>
    <t>Chapter of the REKK</t>
  </si>
  <si>
    <t>3.1.1.i</t>
  </si>
  <si>
    <t>Other related Chapters of the NEW 2030</t>
  </si>
  <si>
    <t>Number of the programme or measure</t>
  </si>
  <si>
    <t>Title of the programme or measure</t>
  </si>
  <si>
    <t>Aim</t>
  </si>
  <si>
    <t>Quantitative target</t>
  </si>
  <si>
    <t>Brief description</t>
  </si>
  <si>
    <t xml:space="preserve">
The manufacturing plant must comply with the BAT conclusions. The requirements of the Industrial Emissions Act (THS) include emission limit values and, where an environmental permit is issued, monitoring and emission reduction measures through the implementation of KETs. This does not lead to further emission reductions, as all production plants are obliged to comply with KETs in their operations.
</t>
  </si>
  <si>
    <t>Related dimensions of the European Union Energy Union</t>
  </si>
  <si>
    <t>Debriefing</t>
  </si>
  <si>
    <t>Sector affected</t>
  </si>
  <si>
    <t>Installation of abatement technologies (Industrial Processes); Improved control of fugitive emissions from industrial processes; Improved control of manufacturing, fugitive and disposal emissions of fluorinated gases (Industrial Processes); None (Other industrial processes)</t>
  </si>
  <si>
    <t>Greenhouse gases directly affected</t>
  </si>
  <si>
    <t>CO2</t>
  </si>
  <si>
    <t>Planned budget</t>
  </si>
  <si>
    <t>Expected impact</t>
  </si>
  <si>
    <t>Type of programme or measure</t>
  </si>
  <si>
    <t>European Union legislation on which the programme or action is based</t>
  </si>
  <si>
    <t>Industrial Directive 2010/75/EU (Recast of IPPC Directive 2008/1/EC and Large Combustion Plant Directive 2001/80/EC) and its associated Best Available Technique Reference Documents</t>
  </si>
  <si>
    <t>Status of implementation of the programme or action</t>
  </si>
  <si>
    <t>Period of implementation of the programme or measure</t>
  </si>
  <si>
    <t>2013—</t>
  </si>
  <si>
    <t>Scenario in which the programme or measure is considered</t>
  </si>
  <si>
    <t>WEM</t>
  </si>
  <si>
    <t>Persons or bodies responsible for the implementation of the programme or action</t>
  </si>
  <si>
    <t>Ministry of the Environment (Government of the Republic)</t>
  </si>
  <si>
    <t>Reference to analyses or technical reports</t>
  </si>
  <si>
    <t>Type of programme or action (sign relevant e.g. with “X”)</t>
  </si>
  <si>
    <t>X</t>
  </si>
  <si>
    <t>OUTCOME</t>
  </si>
  <si>
    <t>Status of programme or action implementation (sign relevant e.g. with “X”)</t>
  </si>
  <si>
    <t>X</t>
  </si>
  <si>
    <t>OUTCOME</t>
  </si>
  <si>
    <t>Chapter of the REKK</t>
  </si>
  <si>
    <t>3.4.1.i</t>
  </si>
  <si>
    <t>Other related Chapters of the NEW 2030</t>
  </si>
  <si>
    <t>Number of the programme or measure</t>
  </si>
  <si>
    <t>Title of the programme or measure</t>
  </si>
  <si>
    <t>Green Technology Investment Programme</t>
  </si>
  <si>
    <t>Aim</t>
  </si>
  <si>
    <t>Mobilise additional private capital in green technologies through public equity investments and thus boost the creation and operation of green technologies start-ups and scale-ups</t>
  </si>
  <si>
    <t>Quantitative target</t>
  </si>
  <si>
    <t>Brief description</t>
  </si>
  <si>
    <t>Boosting start-ups and scale-ups whose activities are aimed at developing and bringing to the market new products, services and technologies that reduce or bind greenhouse gas emissions</t>
  </si>
  <si>
    <t>Related dimensions of the European Union Energy Union</t>
  </si>
  <si>
    <t>Debriefing</t>
  </si>
  <si>
    <t>Sector affected</t>
  </si>
  <si>
    <t>All</t>
  </si>
  <si>
    <t>Greenhouse gases directly affected</t>
  </si>
  <si>
    <t>Planned budget</t>
  </si>
  <si>
    <t>Expected impact</t>
  </si>
  <si>
    <t>Type of programme or measure</t>
  </si>
  <si>
    <t>European Union legislation on which the programme or action is based</t>
  </si>
  <si>
    <t>Status of implementation of the programme or action</t>
  </si>
  <si>
    <t>Period of implementation of the programme or measure</t>
  </si>
  <si>
    <t>Scenario in which the programme or measure is considered</t>
  </si>
  <si>
    <t>—</t>
  </si>
  <si>
    <t>Persons or bodies responsible for the implementation of the programme or action</t>
  </si>
  <si>
    <t>Reference to analyses or technical reports</t>
  </si>
  <si>
    <t>Type of programme or action (sign relevant e.g. with “X”)</t>
  </si>
  <si>
    <t>X</t>
  </si>
  <si>
    <t>OUTCOME</t>
  </si>
  <si>
    <t>Status of programme or action implementation (sign relevant e.g. with “X”)</t>
  </si>
  <si>
    <t>X</t>
  </si>
  <si>
    <t>OUTCOME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</si>
</sst>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charset val="186"/>
      <scheme val="minor"/>
    </font>
    <font>
      <b/>
      <sz val="11"/>
      <color theme="1"/>
      <name val="Calibri"/>
      <family val="2"/>
      <scheme val="minor"/>
    </font>
    <font>
      <sz val="11"/>
      <color theme="1"/>
      <name val="Calibri"/>
      <family val="2"/>
    </font>
    <font>
      <sz val="11"/>
      <color theme="9" tint="-0.249977111117893"/>
      <name val="Calibri"/>
      <family val="2"/>
      <scheme val="minor"/>
    </font>
    <font>
      <sz val="11"/>
      <name val="Calibri"/>
      <family val="2"/>
      <scheme val="minor"/>
    </font>
    <font>
      <b/>
      <sz val="11"/>
      <name val="Calibri"/>
      <family val="2"/>
      <scheme val="minor"/>
    </font>
    <font>
      <b/>
      <sz val="11"/>
      <color indexed="8"/>
      <name val="Calibri"/>
      <family val="2"/>
      <charset val="186"/>
      <scheme val="minor"/>
    </font>
    <font>
      <sz val="9"/>
      <color indexed="81"/>
      <name val="Segoe UI"/>
      <family val="2"/>
    </font>
    <font>
      <b/>
      <sz val="9"/>
      <color indexed="81"/>
      <name val="Segoe UI"/>
      <family val="2"/>
    </font>
    <font>
      <u/>
      <sz val="11"/>
      <color theme="10"/>
      <name val="Calibri"/>
      <family val="2"/>
      <scheme val="minor"/>
    </font>
    <font>
      <sz val="11"/>
      <name val="Calibri"/>
      <family val="2"/>
      <charset val="186"/>
    </font>
    <font>
      <sz val="11"/>
      <color theme="0"/>
      <name val="Calibri"/>
      <family val="2"/>
      <scheme val="minor"/>
    </font>
    <font>
      <sz val="11"/>
      <color rgb="FF000000"/>
      <name val="Calibri"/>
      <charset val="1"/>
    </font>
    <font>
      <sz val="11"/>
      <color rgb="FF000000"/>
      <name val="Calibri"/>
    </font>
    <font>
      <sz val="11"/>
      <name val="Calibri"/>
    </font>
    <font>
      <b/>
      <sz val="11"/>
      <color rgb="FF000000"/>
      <name val="Calibri"/>
      <family val="2"/>
    </font>
    <font>
      <b/>
      <sz val="13"/>
      <color rgb="FF000000"/>
      <name val="Calibri"/>
      <family val="2"/>
    </font>
    <font>
      <sz val="11"/>
      <color rgb="FF000000"/>
      <name val="Calibri"/>
      <family val="2"/>
    </font>
    <font>
      <b/>
      <sz val="20"/>
      <color rgb="FF000000"/>
      <name val="Calibri"/>
      <family val="2"/>
    </font>
    <font>
      <sz val="11"/>
      <color rgb="FF4D5156"/>
      <name val="Arial"/>
      <family val="2"/>
      <charset val="1"/>
    </font>
    <font>
      <sz val="11"/>
      <name val="Calibri"/>
      <family val="2"/>
    </font>
    <font>
      <sz val="11"/>
      <color rgb="FF000000"/>
      <name val="Calibri"/>
      <family val="2"/>
      <scheme val="minor"/>
    </font>
    <font>
      <sz val="11"/>
      <color rgb="FFFF0000"/>
      <name val="Calibri"/>
    </font>
    <font>
      <sz val="11"/>
      <color theme="1"/>
      <name val="Calibri"/>
    </font>
    <font>
      <b/>
      <sz val="12"/>
      <color rgb="FF000000"/>
      <name val="Calibri"/>
      <charset val="1"/>
    </font>
    <font>
      <sz val="12"/>
      <color theme="1"/>
      <name val="Calibri"/>
      <family val="2"/>
      <scheme val="minor"/>
    </font>
    <font>
      <b/>
      <sz val="12"/>
      <color theme="1"/>
      <name val="Calibri"/>
      <family val="2"/>
      <scheme val="minor"/>
    </font>
    <font>
      <sz val="11"/>
      <color rgb="FF4D5156"/>
      <name val="Arial"/>
    </font>
    <font>
      <sz val="11"/>
      <color rgb="FF000000"/>
      <name val="Calibri"/>
      <family val="2"/>
      <charset val="1"/>
    </font>
  </fonts>
  <fills count="17">
    <fill>
      <patternFill patternType="none"/>
    </fill>
    <fill>
      <patternFill patternType="gray125"/>
    </fill>
    <fill>
      <patternFill patternType="solid">
        <fgColor theme="0"/>
        <bgColor indexed="64"/>
      </patternFill>
    </fill>
    <fill>
      <patternFill patternType="solid">
        <fgColor theme="8" tint="0.79998168889431442"/>
        <bgColor theme="8" tint="0.59999389629810485"/>
      </patternFill>
    </fill>
    <fill>
      <patternFill patternType="solid">
        <fgColor theme="0"/>
        <bgColor theme="8" tint="0.59999389629810485"/>
      </patternFill>
    </fill>
    <fill>
      <patternFill patternType="solid">
        <fgColor rgb="FFFFFFFF"/>
        <bgColor indexed="64"/>
      </patternFill>
    </fill>
    <fill>
      <patternFill patternType="solid">
        <fgColor rgb="FFFFFF00"/>
        <bgColor indexed="64"/>
      </patternFill>
    </fill>
    <fill>
      <patternFill patternType="solid">
        <fgColor rgb="FFEBF1DE"/>
        <bgColor rgb="FF000000"/>
      </patternFill>
    </fill>
    <fill>
      <patternFill patternType="solid">
        <fgColor rgb="FFC4BD97"/>
        <bgColor rgb="FF000000"/>
      </patternFill>
    </fill>
    <fill>
      <patternFill patternType="solid">
        <fgColor rgb="FFFFFFFF"/>
        <bgColor rgb="FF000000"/>
      </patternFill>
    </fill>
    <fill>
      <patternFill patternType="solid">
        <fgColor rgb="FFFABF8F"/>
        <bgColor rgb="FF000000"/>
      </patternFill>
    </fill>
    <fill>
      <patternFill patternType="solid">
        <fgColor rgb="FFB7DEE8"/>
        <bgColor rgb="FF000000"/>
      </patternFill>
    </fill>
    <fill>
      <patternFill patternType="solid">
        <fgColor rgb="FFDA9694"/>
        <bgColor rgb="FF000000"/>
      </patternFill>
    </fill>
    <fill>
      <patternFill patternType="solid">
        <fgColor rgb="FFD0CECE"/>
        <bgColor indexed="64"/>
      </patternFill>
    </fill>
    <fill>
      <patternFill patternType="solid">
        <fgColor rgb="FFFFE699"/>
        <bgColor indexed="64"/>
      </patternFill>
    </fill>
    <fill>
      <patternFill patternType="solid">
        <fgColor rgb="FFA9D08E"/>
        <bgColor indexed="64"/>
      </patternFill>
    </fill>
    <fill>
      <patternFill patternType="solid">
        <fgColor rgb="FFE8BCE4"/>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bottom/>
      <diagonal/>
    </border>
    <border>
      <left style="thin">
        <color theme="1" tint="0.34998626667073579"/>
      </left>
      <right style="thin">
        <color theme="1" tint="0.34998626667073579"/>
      </right>
      <top style="thin">
        <color theme="1" tint="0.34998626667073579"/>
      </top>
      <bottom/>
      <diagonal/>
    </border>
    <border>
      <left style="thin">
        <color indexed="64"/>
      </left>
      <right/>
      <top/>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bottom/>
      <diagonal/>
    </border>
    <border>
      <left/>
      <right/>
      <top style="thin">
        <color rgb="FF000000"/>
      </top>
      <bottom/>
      <diagonal/>
    </border>
    <border>
      <left style="thin">
        <color indexed="64"/>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164">
    <xf numFmtId="0" fontId="0" fillId="0" borderId="0" xfId="0"/>
    <xf numFmtId="0" fontId="3" fillId="0" borderId="1" xfId="0" applyFont="1" applyBorder="1" applyAlignment="1">
      <alignment vertical="top" wrapText="1"/>
    </xf>
    <xf numFmtId="0" fontId="7" fillId="0" borderId="0" xfId="0" applyFont="1"/>
    <xf numFmtId="0" fontId="2" fillId="3" borderId="2" xfId="0" applyFont="1" applyFill="1" applyBorder="1" applyAlignment="1">
      <alignment horizontal="left" vertical="top" wrapText="1"/>
    </xf>
    <xf numFmtId="0" fontId="0" fillId="3" borderId="2" xfId="0" applyFill="1" applyBorder="1" applyAlignment="1">
      <alignment horizontal="left" vertical="top" wrapText="1"/>
    </xf>
    <xf numFmtId="0" fontId="2" fillId="0" borderId="2" xfId="0" applyFont="1" applyBorder="1" applyAlignment="1">
      <alignment horizontal="left" vertical="top" wrapText="1"/>
    </xf>
    <xf numFmtId="0" fontId="5" fillId="0" borderId="2" xfId="0" applyFont="1" applyBorder="1" applyAlignment="1">
      <alignment horizontal="left" vertical="top" wrapText="1"/>
    </xf>
    <xf numFmtId="0" fontId="5" fillId="3" borderId="2" xfId="0" applyFont="1" applyFill="1" applyBorder="1" applyAlignment="1">
      <alignment horizontal="left" vertical="top" wrapText="1"/>
    </xf>
    <xf numFmtId="0" fontId="6" fillId="0" borderId="2" xfId="0" applyFont="1" applyBorder="1" applyAlignment="1">
      <alignment horizontal="left" vertical="top" wrapText="1"/>
    </xf>
    <xf numFmtId="0" fontId="4" fillId="0" borderId="2" xfId="0" applyFont="1" applyBorder="1" applyAlignment="1">
      <alignment horizontal="left" vertical="top" wrapText="1"/>
    </xf>
    <xf numFmtId="0" fontId="0" fillId="0" borderId="2" xfId="0" applyBorder="1" applyAlignment="1">
      <alignment horizontal="left" vertical="top" wrapText="1"/>
    </xf>
    <xf numFmtId="0" fontId="10" fillId="3" borderId="2" xfId="1" applyFill="1" applyBorder="1" applyAlignment="1">
      <alignment horizontal="left" vertical="top" wrapText="1"/>
    </xf>
    <xf numFmtId="0" fontId="5" fillId="3" borderId="2" xfId="0" quotePrefix="1" applyFont="1" applyFill="1" applyBorder="1" applyAlignment="1">
      <alignment horizontal="left" vertical="top" wrapText="1"/>
    </xf>
    <xf numFmtId="0" fontId="0" fillId="2" borderId="0" xfId="0" applyFill="1"/>
    <xf numFmtId="0" fontId="5" fillId="2" borderId="2" xfId="0" applyFont="1" applyFill="1" applyBorder="1" applyAlignment="1">
      <alignment horizontal="left" vertical="top" wrapText="1"/>
    </xf>
    <xf numFmtId="22" fontId="0" fillId="0" borderId="0" xfId="0" applyNumberFormat="1"/>
    <xf numFmtId="0" fontId="5" fillId="0" borderId="2" xfId="0" applyFont="1" applyBorder="1" applyAlignment="1">
      <alignment horizontal="left" vertical="top"/>
    </xf>
    <xf numFmtId="0" fontId="10" fillId="0" borderId="0" xfId="1" applyAlignment="1">
      <alignment wrapText="1"/>
    </xf>
    <xf numFmtId="0" fontId="5" fillId="4" borderId="2" xfId="0" applyFont="1" applyFill="1" applyBorder="1" applyAlignment="1">
      <alignment horizontal="left" vertical="top" wrapText="1"/>
    </xf>
    <xf numFmtId="0" fontId="5" fillId="4" borderId="2" xfId="0" applyFont="1" applyFill="1" applyBorder="1" applyAlignment="1">
      <alignment horizontal="left" wrapText="1"/>
    </xf>
    <xf numFmtId="0" fontId="12" fillId="3" borderId="2" xfId="0" applyFont="1" applyFill="1" applyBorder="1" applyAlignment="1">
      <alignment horizontal="left" vertical="top" wrapText="1"/>
    </xf>
    <xf numFmtId="0" fontId="12" fillId="0" borderId="2" xfId="0" applyFont="1" applyBorder="1" applyAlignment="1">
      <alignment horizontal="left" vertical="top" wrapText="1"/>
    </xf>
    <xf numFmtId="0" fontId="1" fillId="0" borderId="0" xfId="0" applyFont="1"/>
    <xf numFmtId="0" fontId="5" fillId="5" borderId="2" xfId="0" applyFont="1" applyFill="1" applyBorder="1" applyAlignment="1">
      <alignment horizontal="left" vertical="top" wrapText="1"/>
    </xf>
    <xf numFmtId="0" fontId="0" fillId="5" borderId="0" xfId="0" applyFill="1"/>
    <xf numFmtId="0" fontId="0" fillId="6" borderId="0" xfId="0" applyFill="1"/>
    <xf numFmtId="0" fontId="0" fillId="4" borderId="2" xfId="0" applyFill="1" applyBorder="1" applyAlignment="1">
      <alignment horizontal="left" vertical="top" wrapText="1"/>
    </xf>
    <xf numFmtId="0" fontId="13" fillId="0" borderId="0" xfId="0" applyFont="1" applyAlignment="1">
      <alignment wrapText="1"/>
    </xf>
    <xf numFmtId="0" fontId="15" fillId="3" borderId="2" xfId="0" applyFont="1" applyFill="1" applyBorder="1" applyAlignment="1">
      <alignment horizontal="left" vertical="top" wrapText="1"/>
    </xf>
    <xf numFmtId="0" fontId="0" fillId="0" borderId="1" xfId="0" applyBorder="1" applyAlignment="1">
      <alignment horizontal="left" vertical="top" wrapText="1"/>
    </xf>
    <xf numFmtId="0" fontId="14" fillId="0" borderId="2" xfId="0" applyFont="1" applyBorder="1" applyAlignment="1">
      <alignment horizontal="left" vertical="top" wrapText="1"/>
    </xf>
    <xf numFmtId="0" fontId="13" fillId="0" borderId="0" xfId="0" applyFont="1"/>
    <xf numFmtId="0" fontId="10" fillId="0" borderId="1" xfId="1" applyFill="1" applyBorder="1" applyAlignment="1">
      <alignment wrapText="1"/>
    </xf>
    <xf numFmtId="0" fontId="18" fillId="0" borderId="0" xfId="0" applyFont="1"/>
    <xf numFmtId="0" fontId="17" fillId="7" borderId="3" xfId="0" applyFont="1" applyFill="1" applyBorder="1" applyAlignment="1">
      <alignment horizontal="center" vertical="center" wrapText="1"/>
    </xf>
    <xf numFmtId="0" fontId="18" fillId="0" borderId="10" xfId="0" applyFont="1" applyBorder="1" applyAlignment="1">
      <alignment wrapText="1"/>
    </xf>
    <xf numFmtId="0" fontId="18" fillId="9" borderId="10" xfId="0" applyFont="1" applyFill="1" applyBorder="1" applyAlignment="1">
      <alignment wrapText="1"/>
    </xf>
    <xf numFmtId="0" fontId="18" fillId="0" borderId="1" xfId="0" applyFont="1" applyBorder="1" applyAlignment="1">
      <alignment horizontal="center" vertical="center"/>
    </xf>
    <xf numFmtId="0" fontId="10" fillId="9" borderId="10" xfId="1" applyFill="1" applyBorder="1" applyAlignment="1">
      <alignment horizontal="center" vertical="center" wrapText="1"/>
    </xf>
    <xf numFmtId="0" fontId="18" fillId="0" borderId="5" xfId="0" applyFont="1" applyBorder="1" applyAlignment="1">
      <alignment horizontal="center" vertical="center"/>
    </xf>
    <xf numFmtId="0" fontId="18" fillId="0" borderId="10" xfId="0" applyFont="1" applyBorder="1" applyAlignment="1">
      <alignment horizontal="center" vertical="center"/>
    </xf>
    <xf numFmtId="0" fontId="10" fillId="0" borderId="10" xfId="1" applyFill="1" applyBorder="1" applyAlignment="1">
      <alignment horizontal="center" vertical="center"/>
    </xf>
    <xf numFmtId="0" fontId="18" fillId="0" borderId="0" xfId="0" applyFont="1" applyAlignment="1">
      <alignment horizontal="center" vertical="center"/>
    </xf>
    <xf numFmtId="0" fontId="0" fillId="0" borderId="0" xfId="0" applyAlignment="1">
      <alignment horizontal="center" vertical="center"/>
    </xf>
    <xf numFmtId="0" fontId="18" fillId="0" borderId="1" xfId="0" applyFont="1" applyBorder="1" applyAlignment="1">
      <alignment wrapText="1"/>
    </xf>
    <xf numFmtId="0" fontId="18" fillId="0" borderId="5" xfId="0" applyFont="1" applyBorder="1" applyAlignment="1">
      <alignment wrapText="1"/>
    </xf>
    <xf numFmtId="0" fontId="18" fillId="0" borderId="0" xfId="0" applyFont="1" applyAlignment="1">
      <alignment wrapText="1"/>
    </xf>
    <xf numFmtId="0" fontId="18" fillId="0" borderId="10" xfId="0" applyFont="1" applyBorder="1" applyAlignment="1">
      <alignment horizontal="center" vertical="center" wrapText="1"/>
    </xf>
    <xf numFmtId="0" fontId="18" fillId="9" borderId="10" xfId="0" applyFont="1" applyFill="1" applyBorder="1" applyAlignment="1">
      <alignment horizontal="center" vertical="center" wrapText="1"/>
    </xf>
    <xf numFmtId="0" fontId="18" fillId="0" borderId="10" xfId="0" applyFont="1" applyBorder="1" applyAlignment="1">
      <alignment horizontal="center"/>
    </xf>
    <xf numFmtId="0" fontId="18" fillId="0" borderId="3" xfId="0" applyFont="1" applyBorder="1" applyAlignment="1">
      <alignment wrapText="1"/>
    </xf>
    <xf numFmtId="0" fontId="18" fillId="0" borderId="9" xfId="0" applyFont="1" applyBorder="1" applyAlignment="1">
      <alignment wrapText="1"/>
    </xf>
    <xf numFmtId="0" fontId="18" fillId="9" borderId="12" xfId="0" applyFont="1" applyFill="1" applyBorder="1" applyAlignment="1">
      <alignment wrapText="1"/>
    </xf>
    <xf numFmtId="0" fontId="10" fillId="9" borderId="13" xfId="1" applyFill="1" applyBorder="1" applyAlignment="1">
      <alignment horizontal="center" vertical="center" wrapText="1"/>
    </xf>
    <xf numFmtId="0" fontId="18" fillId="0" borderId="6" xfId="0" applyFont="1" applyBorder="1" applyAlignment="1">
      <alignment horizontal="center" vertical="center"/>
    </xf>
    <xf numFmtId="0" fontId="18" fillId="9" borderId="13" xfId="0" applyFont="1" applyFill="1" applyBorder="1" applyAlignment="1">
      <alignment wrapText="1"/>
    </xf>
    <xf numFmtId="0" fontId="18" fillId="0" borderId="14" xfId="0" applyFont="1" applyBorder="1" applyAlignment="1">
      <alignment horizontal="center" vertical="center"/>
    </xf>
    <xf numFmtId="0" fontId="17" fillId="7" borderId="3" xfId="0" applyFont="1" applyFill="1" applyBorder="1" applyAlignment="1">
      <alignment vertical="center" wrapText="1"/>
    </xf>
    <xf numFmtId="0" fontId="0" fillId="0" borderId="0" xfId="0" applyAlignment="1">
      <alignment vertical="center"/>
    </xf>
    <xf numFmtId="0" fontId="18" fillId="0" borderId="10" xfId="0" applyFont="1" applyBorder="1"/>
    <xf numFmtId="0" fontId="18" fillId="0" borderId="10" xfId="0" applyFont="1" applyBorder="1" applyAlignment="1">
      <alignment vertical="center"/>
    </xf>
    <xf numFmtId="0" fontId="18" fillId="0" borderId="18" xfId="0" applyFont="1" applyBorder="1" applyAlignment="1">
      <alignment wrapText="1"/>
    </xf>
    <xf numFmtId="0" fontId="18" fillId="0" borderId="14" xfId="0" applyFont="1" applyBorder="1" applyAlignment="1">
      <alignment horizontal="center"/>
    </xf>
    <xf numFmtId="0" fontId="14" fillId="0" borderId="10" xfId="0" applyFont="1" applyBorder="1" applyAlignment="1">
      <alignment wrapText="1"/>
    </xf>
    <xf numFmtId="0" fontId="18" fillId="0" borderId="11" xfId="0" applyFont="1" applyBorder="1" applyAlignment="1">
      <alignment horizontal="center" vertical="center"/>
    </xf>
    <xf numFmtId="0" fontId="0" fillId="0" borderId="0" xfId="0" applyAlignment="1">
      <alignment wrapText="1"/>
    </xf>
    <xf numFmtId="0" fontId="2" fillId="0" borderId="0" xfId="0" applyFont="1"/>
    <xf numFmtId="0" fontId="17" fillId="7" borderId="10" xfId="0" applyFont="1" applyFill="1" applyBorder="1" applyAlignment="1">
      <alignment horizontal="center" vertical="center" wrapText="1"/>
    </xf>
    <xf numFmtId="0" fontId="0" fillId="0" borderId="10" xfId="0" applyBorder="1"/>
    <xf numFmtId="0" fontId="0" fillId="0" borderId="10" xfId="0" applyBorder="1" applyAlignment="1">
      <alignment wrapText="1"/>
    </xf>
    <xf numFmtId="0" fontId="21" fillId="0" borderId="10" xfId="0" applyFont="1" applyBorder="1" applyAlignment="1">
      <alignment wrapText="1"/>
    </xf>
    <xf numFmtId="0" fontId="5" fillId="0" borderId="10" xfId="0" applyFont="1" applyBorder="1" applyAlignment="1">
      <alignment horizontal="left" vertical="top" wrapText="1"/>
    </xf>
    <xf numFmtId="0" fontId="13" fillId="0" borderId="10" xfId="0" applyFont="1" applyBorder="1" applyAlignment="1">
      <alignment wrapText="1"/>
    </xf>
    <xf numFmtId="0" fontId="18" fillId="5" borderId="10" xfId="0" applyFont="1" applyFill="1" applyBorder="1" applyAlignment="1">
      <alignment horizontal="center" vertical="center"/>
    </xf>
    <xf numFmtId="0" fontId="18" fillId="5" borderId="10" xfId="0" applyFont="1" applyFill="1" applyBorder="1" applyAlignment="1">
      <alignment wrapText="1"/>
    </xf>
    <xf numFmtId="0" fontId="18" fillId="0" borderId="13" xfId="0" applyFont="1" applyBorder="1" applyAlignment="1">
      <alignment horizontal="center" vertical="center"/>
    </xf>
    <xf numFmtId="0" fontId="18" fillId="0" borderId="13" xfId="0" applyFont="1" applyBorder="1" applyAlignment="1">
      <alignment horizontal="center" vertical="center" wrapText="1"/>
    </xf>
    <xf numFmtId="0" fontId="18" fillId="0" borderId="8" xfId="0" applyFont="1" applyBorder="1" applyAlignment="1">
      <alignment horizontal="center" vertical="center"/>
    </xf>
    <xf numFmtId="0" fontId="18" fillId="0" borderId="19" xfId="0" applyFont="1" applyBorder="1" applyAlignment="1">
      <alignment wrapText="1"/>
    </xf>
    <xf numFmtId="0" fontId="18" fillId="5" borderId="12" xfId="0" applyFont="1" applyFill="1" applyBorder="1" applyAlignment="1">
      <alignment wrapText="1"/>
    </xf>
    <xf numFmtId="0" fontId="18" fillId="0" borderId="6" xfId="0" applyFont="1" applyBorder="1" applyAlignment="1">
      <alignment wrapText="1"/>
    </xf>
    <xf numFmtId="0" fontId="22" fillId="0" borderId="2" xfId="0" applyFont="1" applyBorder="1" applyAlignment="1">
      <alignment horizontal="left" vertical="top" wrapText="1"/>
    </xf>
    <xf numFmtId="0" fontId="14" fillId="3" borderId="2" xfId="0" applyFont="1" applyFill="1" applyBorder="1" applyAlignment="1">
      <alignment horizontal="left" vertical="top" wrapText="1"/>
    </xf>
    <xf numFmtId="0" fontId="14" fillId="0" borderId="1" xfId="0" applyFont="1" applyBorder="1" applyAlignment="1">
      <alignment horizontal="left" vertical="center" wrapText="1"/>
    </xf>
    <xf numFmtId="0" fontId="0" fillId="0" borderId="10" xfId="0" applyBorder="1" applyAlignment="1">
      <alignment horizontal="left" wrapText="1"/>
    </xf>
    <xf numFmtId="2" fontId="0" fillId="0" borderId="2" xfId="0" applyNumberFormat="1" applyBorder="1" applyAlignment="1">
      <alignment horizontal="left" vertical="top" wrapText="1"/>
    </xf>
    <xf numFmtId="0" fontId="22" fillId="3" borderId="2" xfId="0" applyFont="1" applyFill="1" applyBorder="1" applyAlignment="1">
      <alignment horizontal="left" vertical="top" wrapText="1"/>
    </xf>
    <xf numFmtId="0" fontId="2" fillId="3" borderId="10" xfId="0" applyFont="1" applyFill="1" applyBorder="1" applyAlignment="1">
      <alignment horizontal="left" vertical="top" wrapText="1"/>
    </xf>
    <xf numFmtId="0" fontId="10" fillId="3" borderId="10" xfId="1" applyFill="1" applyBorder="1" applyAlignment="1">
      <alignment horizontal="left" vertical="top" wrapText="1"/>
    </xf>
    <xf numFmtId="0" fontId="2" fillId="0" borderId="10" xfId="0" applyFont="1" applyBorder="1" applyAlignment="1">
      <alignment horizontal="left" vertical="top" wrapText="1"/>
    </xf>
    <xf numFmtId="0" fontId="2" fillId="0" borderId="21" xfId="0" applyFont="1" applyBorder="1" applyAlignment="1">
      <alignment horizontal="left" vertical="top" wrapText="1"/>
    </xf>
    <xf numFmtId="0" fontId="0" fillId="0" borderId="21" xfId="0" applyBorder="1" applyAlignment="1">
      <alignment horizontal="left" vertical="top" wrapText="1"/>
    </xf>
    <xf numFmtId="0" fontId="2" fillId="0" borderId="0" xfId="0" applyFont="1" applyAlignment="1">
      <alignment horizontal="left"/>
    </xf>
    <xf numFmtId="0" fontId="18" fillId="5" borderId="10"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vertical="center"/>
    </xf>
    <xf numFmtId="0" fontId="18" fillId="0" borderId="11" xfId="0" applyFont="1" applyBorder="1" applyAlignment="1">
      <alignment vertical="center"/>
    </xf>
    <xf numFmtId="0" fontId="0" fillId="0" borderId="11" xfId="0" applyBorder="1" applyAlignment="1">
      <alignment vertical="center"/>
    </xf>
    <xf numFmtId="0" fontId="18" fillId="0" borderId="11" xfId="0" applyFont="1" applyBorder="1" applyAlignment="1">
      <alignment wrapText="1"/>
    </xf>
    <xf numFmtId="0" fontId="18" fillId="0" borderId="11" xfId="0" applyFont="1" applyBorder="1" applyAlignment="1">
      <alignment horizontal="center" wrapText="1"/>
    </xf>
    <xf numFmtId="0" fontId="18" fillId="0" borderId="11" xfId="0" applyFont="1" applyBorder="1" applyAlignment="1">
      <alignment horizontal="center"/>
    </xf>
    <xf numFmtId="0" fontId="18" fillId="0" borderId="15" xfId="0" applyFont="1" applyBorder="1" applyAlignment="1">
      <alignment horizontal="center" wrapText="1"/>
    </xf>
    <xf numFmtId="0" fontId="18" fillId="9" borderId="11" xfId="0" applyFont="1" applyFill="1" applyBorder="1" applyAlignment="1">
      <alignment horizontal="center" vertical="center" wrapText="1"/>
    </xf>
    <xf numFmtId="0" fontId="18" fillId="0" borderId="11" xfId="0" quotePrefix="1" applyFont="1" applyBorder="1" applyAlignment="1">
      <alignment horizontal="center" vertical="center" wrapText="1"/>
    </xf>
    <xf numFmtId="0" fontId="18" fillId="0" borderId="11" xfId="0" applyFont="1" applyBorder="1" applyAlignment="1">
      <alignment horizontal="center" vertical="center" wrapText="1"/>
    </xf>
    <xf numFmtId="0" fontId="18" fillId="5" borderId="11" xfId="0" quotePrefix="1" applyFont="1" applyFill="1" applyBorder="1" applyAlignment="1">
      <alignment horizontal="center" vertical="center" wrapText="1"/>
    </xf>
    <xf numFmtId="0" fontId="18" fillId="0" borderId="23" xfId="0" applyFont="1" applyBorder="1" applyAlignment="1">
      <alignment horizontal="center" vertical="center" wrapText="1"/>
    </xf>
    <xf numFmtId="0" fontId="10" fillId="0" borderId="10" xfId="1" applyBorder="1"/>
    <xf numFmtId="0" fontId="18" fillId="0" borderId="10" xfId="0" applyFont="1" applyBorder="1" applyAlignment="1">
      <alignment horizontal="left"/>
    </xf>
    <xf numFmtId="0" fontId="18" fillId="0" borderId="10" xfId="0" applyFont="1" applyBorder="1" applyAlignment="1">
      <alignment horizontal="left" vertical="center" wrapText="1"/>
    </xf>
    <xf numFmtId="0" fontId="18" fillId="0" borderId="10" xfId="0" applyFont="1" applyBorder="1" applyAlignment="1">
      <alignment horizontal="left" wrapText="1"/>
    </xf>
    <xf numFmtId="0" fontId="24" fillId="0" borderId="2" xfId="0" applyFont="1" applyBorder="1" applyAlignment="1">
      <alignment horizontal="left" vertical="top" wrapText="1"/>
    </xf>
    <xf numFmtId="0" fontId="24" fillId="3" borderId="2" xfId="0" applyFont="1" applyFill="1" applyBorder="1" applyAlignment="1">
      <alignment horizontal="left" vertical="top" wrapText="1"/>
    </xf>
    <xf numFmtId="0" fontId="27" fillId="0" borderId="10" xfId="0" applyFont="1" applyBorder="1"/>
    <xf numFmtId="0" fontId="26" fillId="0" borderId="10" xfId="0" applyFont="1" applyBorder="1" applyAlignment="1">
      <alignment wrapText="1"/>
    </xf>
    <xf numFmtId="0" fontId="0" fillId="5" borderId="10" xfId="0" applyFill="1" applyBorder="1" applyAlignment="1">
      <alignment horizontal="left" wrapText="1"/>
    </xf>
    <xf numFmtId="0" fontId="0" fillId="5" borderId="10" xfId="0" applyFill="1" applyBorder="1"/>
    <xf numFmtId="0" fontId="10" fillId="0" borderId="0" xfId="1"/>
    <xf numFmtId="0" fontId="18" fillId="0" borderId="14" xfId="0" applyFont="1" applyBorder="1" applyAlignment="1">
      <alignment horizontal="left" vertical="center"/>
    </xf>
    <xf numFmtId="0" fontId="29" fillId="0" borderId="0" xfId="0" applyFont="1"/>
    <xf numFmtId="0" fontId="29" fillId="0" borderId="0" xfId="0" applyFont="1" applyAlignment="1">
      <alignment wrapText="1"/>
    </xf>
    <xf numFmtId="0" fontId="18" fillId="0" borderId="13" xfId="0" applyFont="1" applyBorder="1" applyAlignment="1">
      <alignment horizontal="center"/>
    </xf>
    <xf numFmtId="0" fontId="18" fillId="0" borderId="13" xfId="0" applyFont="1" applyBorder="1" applyAlignment="1">
      <alignment wrapText="1"/>
    </xf>
    <xf numFmtId="0" fontId="18" fillId="0" borderId="27" xfId="0" applyFont="1" applyBorder="1" applyAlignment="1">
      <alignment wrapText="1"/>
    </xf>
    <xf numFmtId="0" fontId="18" fillId="0" borderId="13" xfId="0" applyFont="1" applyBorder="1" applyAlignment="1">
      <alignment horizontal="left" vertical="center" wrapText="1"/>
    </xf>
    <xf numFmtId="0" fontId="18" fillId="0" borderId="23" xfId="0" applyFont="1" applyBorder="1" applyAlignment="1">
      <alignment wrapText="1"/>
    </xf>
    <xf numFmtId="0" fontId="10" fillId="0" borderId="13" xfId="1" applyBorder="1"/>
    <xf numFmtId="0" fontId="0" fillId="5" borderId="2" xfId="0" applyFill="1" applyBorder="1" applyAlignment="1">
      <alignment horizontal="left" vertical="top" wrapText="1"/>
    </xf>
    <xf numFmtId="0" fontId="25" fillId="0" borderId="10" xfId="0" applyFont="1" applyBorder="1" applyAlignment="1">
      <alignment horizontal="center" vertical="center" wrapText="1"/>
    </xf>
    <xf numFmtId="0" fontId="19" fillId="15" borderId="17" xfId="0" applyFont="1" applyFill="1" applyBorder="1" applyAlignment="1">
      <alignment horizontal="center" wrapText="1"/>
    </xf>
    <xf numFmtId="0" fontId="19" fillId="15" borderId="0" xfId="0" applyFont="1" applyFill="1" applyAlignment="1">
      <alignment horizontal="center" wrapText="1"/>
    </xf>
    <xf numFmtId="0" fontId="19" fillId="15" borderId="25" xfId="0" applyFont="1" applyFill="1" applyBorder="1" applyAlignment="1">
      <alignment horizontal="center" wrapText="1"/>
    </xf>
    <xf numFmtId="0" fontId="19" fillId="16" borderId="15" xfId="0" applyFont="1" applyFill="1" applyBorder="1" applyAlignment="1">
      <alignment horizontal="center" wrapText="1"/>
    </xf>
    <xf numFmtId="0" fontId="19" fillId="16" borderId="16" xfId="0" applyFont="1" applyFill="1" applyBorder="1" applyAlignment="1">
      <alignment horizontal="center" wrapText="1"/>
    </xf>
    <xf numFmtId="0" fontId="19" fillId="16" borderId="24" xfId="0" applyFont="1" applyFill="1" applyBorder="1" applyAlignment="1">
      <alignment horizontal="center" wrapText="1"/>
    </xf>
    <xf numFmtId="0" fontId="16" fillId="7" borderId="6" xfId="0" applyFont="1" applyFill="1" applyBorder="1" applyAlignment="1">
      <alignment horizontal="center" vertical="center"/>
    </xf>
    <xf numFmtId="0" fontId="16" fillId="7" borderId="5" xfId="0" applyFont="1" applyFill="1" applyBorder="1" applyAlignment="1">
      <alignment horizontal="center" vertical="center"/>
    </xf>
    <xf numFmtId="0" fontId="19" fillId="8" borderId="0" xfId="0" applyFont="1" applyFill="1" applyAlignment="1">
      <alignment horizontal="center"/>
    </xf>
    <xf numFmtId="0" fontId="16" fillId="7" borderId="7" xfId="0" applyFont="1" applyFill="1" applyBorder="1" applyAlignment="1">
      <alignment horizontal="center"/>
    </xf>
    <xf numFmtId="0" fontId="16" fillId="7" borderId="4" xfId="0" applyFont="1" applyFill="1" applyBorder="1" applyAlignment="1">
      <alignment horizontal="center"/>
    </xf>
    <xf numFmtId="0" fontId="16" fillId="7" borderId="22" xfId="0" applyFont="1" applyFill="1" applyBorder="1" applyAlignment="1">
      <alignment horizontal="center"/>
    </xf>
    <xf numFmtId="0" fontId="16" fillId="7" borderId="0" xfId="0" applyFont="1" applyFill="1" applyAlignment="1">
      <alignment horizontal="center"/>
    </xf>
    <xf numFmtId="0" fontId="19" fillId="11" borderId="15" xfId="0" applyFont="1" applyFill="1" applyBorder="1" applyAlignment="1">
      <alignment horizontal="center" wrapText="1"/>
    </xf>
    <xf numFmtId="0" fontId="19" fillId="11" borderId="16" xfId="0" applyFont="1" applyFill="1" applyBorder="1" applyAlignment="1">
      <alignment horizontal="center" wrapText="1"/>
    </xf>
    <xf numFmtId="0" fontId="19" fillId="11" borderId="24" xfId="0" applyFont="1" applyFill="1" applyBorder="1" applyAlignment="1">
      <alignment horizontal="center" wrapText="1"/>
    </xf>
    <xf numFmtId="0" fontId="19" fillId="10" borderId="17" xfId="0" applyFont="1" applyFill="1" applyBorder="1" applyAlignment="1">
      <alignment horizontal="center" wrapText="1"/>
    </xf>
    <xf numFmtId="0" fontId="19" fillId="10" borderId="0" xfId="0" applyFont="1" applyFill="1" applyAlignment="1">
      <alignment horizontal="center" wrapText="1"/>
    </xf>
    <xf numFmtId="0" fontId="19" fillId="10" borderId="25" xfId="0" applyFont="1" applyFill="1" applyBorder="1" applyAlignment="1">
      <alignment horizontal="center" wrapText="1"/>
    </xf>
    <xf numFmtId="0" fontId="19" fillId="12" borderId="15" xfId="0" applyFont="1" applyFill="1" applyBorder="1" applyAlignment="1">
      <alignment horizontal="center" wrapText="1"/>
    </xf>
    <xf numFmtId="0" fontId="19" fillId="12" borderId="16" xfId="0" applyFont="1" applyFill="1" applyBorder="1" applyAlignment="1">
      <alignment horizontal="center" wrapText="1"/>
    </xf>
    <xf numFmtId="0" fontId="19" fillId="12" borderId="24" xfId="0" applyFont="1" applyFill="1" applyBorder="1" applyAlignment="1">
      <alignment horizontal="center" wrapText="1"/>
    </xf>
    <xf numFmtId="0" fontId="19" fillId="14" borderId="17" xfId="0" applyFont="1" applyFill="1" applyBorder="1" applyAlignment="1">
      <alignment horizontal="center" wrapText="1"/>
    </xf>
    <xf numFmtId="0" fontId="19" fillId="14" borderId="0" xfId="0" applyFont="1" applyFill="1" applyAlignment="1">
      <alignment horizontal="center" wrapText="1"/>
    </xf>
    <xf numFmtId="0" fontId="19" fillId="14" borderId="25" xfId="0" applyFont="1" applyFill="1" applyBorder="1" applyAlignment="1">
      <alignment horizontal="center" wrapText="1"/>
    </xf>
    <xf numFmtId="0" fontId="19" fillId="13" borderId="23" xfId="0" applyFont="1" applyFill="1" applyBorder="1" applyAlignment="1">
      <alignment horizontal="center" wrapText="1"/>
    </xf>
    <xf numFmtId="0" fontId="19" fillId="13" borderId="26" xfId="0" applyFont="1" applyFill="1" applyBorder="1" applyAlignment="1">
      <alignment horizontal="center" wrapText="1"/>
    </xf>
    <xf numFmtId="0" fontId="19" fillId="13" borderId="19" xfId="0" applyFont="1" applyFill="1" applyBorder="1" applyAlignment="1">
      <alignment horizontal="center" wrapText="1"/>
    </xf>
    <xf numFmtId="0" fontId="0" fillId="0" borderId="10" xfId="0" applyBorder="1" applyAlignment="1">
      <alignment horizontal="left" wrapText="1"/>
    </xf>
    <xf numFmtId="0" fontId="0" fillId="0" borderId="13" xfId="0" applyBorder="1" applyAlignment="1">
      <alignment horizontal="left" wrapText="1"/>
    </xf>
    <xf numFmtId="0" fontId="0" fillId="0" borderId="20" xfId="0" applyBorder="1" applyAlignment="1">
      <alignment horizontal="left" wrapText="1"/>
    </xf>
    <xf numFmtId="0" fontId="0" fillId="0" borderId="14" xfId="0" applyBorder="1" applyAlignment="1">
      <alignment horizontal="left" wrapText="1"/>
    </xf>
    <xf numFmtId="0" fontId="0" fillId="0" borderId="13" xfId="0" applyBorder="1" applyAlignment="1">
      <alignment horizontal="left" vertical="center" wrapText="1"/>
    </xf>
    <xf numFmtId="0" fontId="0" fillId="0" borderId="20" xfId="0" applyBorder="1" applyAlignment="1">
      <alignment horizontal="left" vertical="center" wrapText="1"/>
    </xf>
    <xf numFmtId="0" fontId="0" fillId="0" borderId="14" xfId="0" applyBorder="1" applyAlignment="1">
      <alignment horizontal="left" vertical="center" wrapText="1"/>
    </xf>
  </cellXfs>
  <cellStyles count="2">
    <cellStyle name="Hüperlink" xfId="1" builtinId="8"/>
    <cellStyle name="Normaallaad" xfId="0" builtinId="0"/>
  </cellStyles>
  <dxfs count="0"/>
  <tableStyles count="0" defaultTableStyle="TableStyleMedium2" defaultPivotStyle="PivotStyleMedium9"/>
  <colors>
    <mruColors>
      <color rgb="FFC4BD97"/>
      <color rgb="FFCCC0DA"/>
      <color rgb="FFE8BCE4"/>
      <color rgb="FF00B0F0"/>
      <color rgb="FF00B050"/>
      <color rgb="FFFABF8F"/>
      <color rgb="FFFCD5B4"/>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ustomXml" Target="../customXml/item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customXml" Target="../customXml/item2.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theme" Target="theme/theme1.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tyles" Target="styles.xml"/><Relationship Id="rId125"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2:A40" totalsRowShown="0">
  <autoFilter ref="A2:A40" xr:uid="{00000000-0009-0000-0100-000002000000}"/>
  <tableColumns count="1">
    <tableColumn id="1" xr3:uid="{00000000-0010-0000-0100-000001000000}" name="Section of NECP template"/>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C2:C6" totalsRowShown="0">
  <autoFilter ref="C2:C6" xr:uid="{00000000-0009-0000-0100-000004000000}"/>
  <tableColumns count="1">
    <tableColumn id="1" xr3:uid="{00000000-0010-0000-0300-000001000000}" name="Programmi või meetme rakendamise seis"/>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6EEB02-75D4-4488-B10F-CFD041FD2670}" name="Table32" displayName="Table32" ref="B2:B11" totalsRowShown="0">
  <autoFilter ref="B2:B11" xr:uid="{226DCFEB-65E8-494A-9A5C-24DF4B21768A}"/>
  <tableColumns count="1">
    <tableColumn id="1" xr3:uid="{527923A9-48D5-40D5-9E6F-A1937A30863A}" name="Programmi või meetme tüüp"/>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3.xml"/><Relationship Id="rId4" Type="http://schemas.openxmlformats.org/officeDocument/2006/relationships/table" Target="../tables/table2.x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riigiteataja.ee/akt/108012016008?leiaKehtiv" TargetMode="External"/></Relationships>
</file>

<file path=xl/worksheets/_rels/sheet102.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07.xml.rels><?xml version="1.0" encoding="UTF-8" standalone="yes"?>
<Relationships xmlns="http://schemas.openxmlformats.org/package/2006/relationships"><Relationship Id="rId1" Type="http://schemas.openxmlformats.org/officeDocument/2006/relationships/hyperlink" Target="https://envir.ee/media/5809/download" TargetMode="External"/></Relationships>
</file>

<file path=xl/worksheets/_rels/sheet108.xml.rels><?xml version="1.0" encoding="UTF-8" standalone="yes"?>
<Relationships xmlns="http://schemas.openxmlformats.org/package/2006/relationships"><Relationship Id="rId1" Type="http://schemas.openxmlformats.org/officeDocument/2006/relationships/hyperlink" Target="https://envir.ee/media/5809/download" TargetMode="External"/></Relationships>
</file>

<file path=xl/worksheets/_rels/sheet109.xml.rels><?xml version="1.0" encoding="UTF-8" standalone="yes"?>
<Relationships xmlns="http://schemas.openxmlformats.org/package/2006/relationships"><Relationship Id="rId1" Type="http://schemas.openxmlformats.org/officeDocument/2006/relationships/hyperlink" Target="https://envir.ee/media/5809/download"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riigiteataja.ee/akt/108012016008?leiaKehtiv" TargetMode="External"/></Relationships>
</file>

<file path=xl/worksheets/_rels/sheet11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envir.ee/media/5809/download" TargetMode="External"/></Relationships>
</file>

<file path=xl/worksheets/_rels/sheet111.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112.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113.xml.rels><?xml version="1.0" encoding="UTF-8" standalone="yes"?>
<Relationships xmlns="http://schemas.openxmlformats.org/package/2006/relationships"><Relationship Id="rId1" Type="http://schemas.openxmlformats.org/officeDocument/2006/relationships/hyperlink" Target="https://envir.ee/media/5809/download" TargetMode="External"/></Relationships>
</file>

<file path=xl/worksheets/_rels/sheet114.xml.rels><?xml version="1.0" encoding="UTF-8" standalone="yes"?>
<Relationships xmlns="http://schemas.openxmlformats.org/package/2006/relationships"><Relationship Id="rId1" Type="http://schemas.openxmlformats.org/officeDocument/2006/relationships/hyperlink" Target="https://www.riigiteataja.ee/akt/106012017005?leiaKehtiv" TargetMode="External"/></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nergiatalgud.ee/img_auth.php/1/12/Eesti_Arengufond._Elektriv%C3%B5rgu_t%C3%A4nane_olukord._V%C3%B5imalikud_arengustsenaariumid.pdf"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energiatalgud.ee/img_auth.php/1/12/Eesti_Arengufond._Elektriv%C3%B5rgu_t%C3%A4nane_olukord._V%C3%B5imalikud_arengustsenaariumid.pdf"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1" Type="http://schemas.openxmlformats.org/officeDocument/2006/relationships/hyperlink" Target="https://www.riigiteataja.ee/akt/114102016007?leiaKehtiv"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envir.ee/media/808/download" TargetMode="External"/><Relationship Id="rId1" Type="http://schemas.openxmlformats.org/officeDocument/2006/relationships/hyperlink" Target="https://envir.ee/media/808/download" TargetMode="External"/></Relationships>
</file>

<file path=xl/worksheets/_rels/sheet30.xml.rels><?xml version="1.0" encoding="UTF-8" standalone="yes"?>
<Relationships xmlns="http://schemas.openxmlformats.org/package/2006/relationships"><Relationship Id="rId1" Type="http://schemas.openxmlformats.org/officeDocument/2006/relationships/hyperlink" Target="https://www.riigiteataja.ee/akt/101072016008?leiaKehtiv" TargetMode="External"/></Relationships>
</file>

<file path=xl/worksheets/_rels/sheet36.xml.rels><?xml version="1.0" encoding="UTF-8" standalone="yes"?>
<Relationships xmlns="http://schemas.openxmlformats.org/package/2006/relationships"><Relationship Id="rId1" Type="http://schemas.openxmlformats.org/officeDocument/2006/relationships/hyperlink" Target="https://www.riigiteataja.ee/akt/116122022023" TargetMode="Externa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mkm.ee/sites/default/files/180917_energiatohusus_2030_aruanne.pdf;%20https:/www.kik.ee/sites/default/files/aruanne_kliimapoliitika_kulutohusus_final.pdf" TargetMode="External"/></Relationships>
</file>

<file path=xl/worksheets/_rels/sheet46.xml.rels><?xml version="1.0" encoding="UTF-8" standalone="yes"?>
<Relationships xmlns="http://schemas.openxmlformats.org/package/2006/relationships"><Relationship Id="rId1" Type="http://schemas.openxmlformats.org/officeDocument/2006/relationships/hyperlink" Target="https://www.mkm.ee/sites/default/files/180917_energiatohusus_2030_aruanne.pdf;%20https:/www.kik.ee/sites/default/files/aruanne_kliimapoliitika_kulutohusus_final.pdf"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riigiteataja.ee/akt/103022023055"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mkm.ee/sites/default/files/180917_energiatohusus_2030_aruanne.pdf;%20https:/www.kik.ee/sites/default/files/aruanne_kliimapoliitika_kulutohusus_final.pdf" TargetMode="External"/></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mkm.ee/sites/default/files/180917_energiatohusus_2030_aruanne.pdf;%20https:/www.kik.ee/sites/default/files/aruanne_kliimapoliitika_kulutohusus_final.pdf" TargetMode="External"/></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mkm.ee/sites/default/files/180917_energiatohusus_2030_aruanne.pdf;%20https:/www.kik.ee/sites/default/files/aruanne_kliimapoliitika_kulutohusus_final.pdf" TargetMode="External"/></Relationships>
</file>

<file path=xl/worksheets/_rels/sheet52.xml.rels><?xml version="1.0" encoding="UTF-8" standalone="yes"?>
<Relationships xmlns="http://schemas.openxmlformats.org/package/2006/relationships"><Relationship Id="rId1" Type="http://schemas.openxmlformats.org/officeDocument/2006/relationships/hyperlink" Target="https://www.mkm.ee/sites/default/files/180917_energiatohusus_2030_aruanne.pdf;%20https:/www.kik.ee/sites/default/files/aruanne_kliimapoliitika_kulutohusus_final.pdf" TargetMode="External"/></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mkm.ee/sites/default/files/180917_energiatohusus_2030_aruanne.pdf;%20https:/www.kik.ee/sites/default/files/aruanne_kliimapoliitika_kulutohusus_final.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lering.ee/taastuvenergia-toetus" TargetMode="External"/></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3.xml.rels><?xml version="1.0" encoding="UTF-8" standalone="yes"?>
<Relationships xmlns="http://schemas.openxmlformats.org/package/2006/relationships"><Relationship Id="rId1" Type="http://schemas.openxmlformats.org/officeDocument/2006/relationships/hyperlink" Target="https://www.mkm.ee/media/155/download" TargetMode="External"/></Relationships>
</file>

<file path=xl/worksheets/_rels/sheet75.xml.rels><?xml version="1.0" encoding="UTF-8" standalone="yes"?>
<Relationships xmlns="http://schemas.openxmlformats.org/package/2006/relationships"><Relationship Id="rId1" Type="http://schemas.openxmlformats.org/officeDocument/2006/relationships/hyperlink" Target="https://www.mkm.ee/media/155/download" TargetMode="External"/></Relationships>
</file>

<file path=xl/worksheets/_rels/sheet76.xml.rels><?xml version="1.0" encoding="UTF-8" standalone="yes"?>
<Relationships xmlns="http://schemas.openxmlformats.org/package/2006/relationships"><Relationship Id="rId1" Type="http://schemas.openxmlformats.org/officeDocument/2006/relationships/hyperlink" Target="https://www.mkm.ee/media/155/download" TargetMode="External"/></Relationships>
</file>

<file path=xl/worksheets/_rels/sheet77.xml.rels><?xml version="1.0" encoding="UTF-8" standalone="yes"?>
<Relationships xmlns="http://schemas.openxmlformats.org/package/2006/relationships"><Relationship Id="rId1" Type="http://schemas.openxmlformats.org/officeDocument/2006/relationships/hyperlink" Target="https://www.mkm.ee/media/155/download" TargetMode="External"/></Relationships>
</file>

<file path=xl/worksheets/_rels/sheet78.xml.rels><?xml version="1.0" encoding="UTF-8" standalone="yes"?>
<Relationships xmlns="http://schemas.openxmlformats.org/package/2006/relationships"><Relationship Id="rId1" Type="http://schemas.openxmlformats.org/officeDocument/2006/relationships/hyperlink" Target="https://www.mkm.ee/media/155/download" TargetMode="External"/></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82.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85.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86.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88.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riigiteataja.ee/akt/106062017007?leiaKehtiv" TargetMode="External"/></Relationships>
</file>

<file path=xl/worksheets/_rels/sheet91.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92.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93.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94.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95.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96.xml.rels><?xml version="1.0" encoding="UTF-8" standalone="yes"?>
<Relationships xmlns="http://schemas.openxmlformats.org/package/2006/relationships"><Relationship Id="rId1" Type="http://schemas.openxmlformats.org/officeDocument/2006/relationships/hyperlink" Target="https://www.kik.ee/sites/default/files/aruanne_kliimapoliitika_kulutohusus_final.pdf" TargetMode="External"/></Relationships>
</file>

<file path=xl/worksheets/_rels/sheet97.xml.rels><?xml version="1.0" encoding="UTF-8" standalone="yes"?>
<Relationships xmlns="http://schemas.openxmlformats.org/package/2006/relationships"><Relationship Id="rId1" Type="http://schemas.openxmlformats.org/officeDocument/2006/relationships/hyperlink" Target="https://www.sei.org/publications/eesti-kliimaambitsiooni-tostmise-voimaluste-analuus/" TargetMode="External"/></Relationships>
</file>

<file path=xl/worksheets/_rels/sheet98.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D40"/>
  <sheetViews>
    <sheetView workbookViewId="0">
      <selection activeCell="E11" sqref="E11"/>
    </sheetView>
  </sheetViews>
  <sheetFormatPr defaultColWidth="8.6328125" defaultRowHeight="14.5" x14ac:dyDescent="0.35"/>
  <cols>
    <col min="1" max="1" width="35.453125" customWidth="1"/>
    <col min="2" max="2" width="36.08984375" customWidth="1"/>
    <col min="3" max="3" width="42.36328125" customWidth="1"/>
    <col min="4" max="4" width="29.6328125" customWidth="1"/>
    <col min="5" max="5" width="28.6328125" customWidth="1"/>
  </cols>
  <sheetData>
    <row r="2" spans="1:4" x14ac:dyDescent="0.35">
      <c r="A2" t="s">
        <v>0</v>
      </c>
      <c r="B2" t="s">
        <v>1</v>
      </c>
      <c r="C2" t="s">
        <v>2</v>
      </c>
      <c r="D2" t="s">
        <v>3</v>
      </c>
    </row>
    <row r="3" spans="1:4" x14ac:dyDescent="0.35">
      <c r="A3" t="s">
        <v>4</v>
      </c>
      <c r="B3" t="s">
        <v>5</v>
      </c>
      <c r="C3" t="s">
        <v>6</v>
      </c>
    </row>
    <row r="4" spans="1:4" x14ac:dyDescent="0.35">
      <c r="A4" t="s">
        <v>7</v>
      </c>
      <c r="B4" t="s">
        <v>8</v>
      </c>
      <c r="C4" t="s">
        <v>9</v>
      </c>
    </row>
    <row r="5" spans="1:4" x14ac:dyDescent="0.35">
      <c r="A5" t="s">
        <v>10</v>
      </c>
      <c r="B5" t="s">
        <v>11</v>
      </c>
      <c r="C5" t="s">
        <v>12</v>
      </c>
    </row>
    <row r="6" spans="1:4" x14ac:dyDescent="0.35">
      <c r="A6" t="s">
        <v>13</v>
      </c>
      <c r="B6" t="s">
        <v>14</v>
      </c>
      <c r="C6" t="s">
        <v>15</v>
      </c>
    </row>
    <row r="7" spans="1:4" x14ac:dyDescent="0.35">
      <c r="A7" t="s">
        <v>16</v>
      </c>
      <c r="B7" t="s">
        <v>17</v>
      </c>
    </row>
    <row r="8" spans="1:4" x14ac:dyDescent="0.35">
      <c r="A8" t="s">
        <v>18</v>
      </c>
      <c r="B8" t="s">
        <v>19</v>
      </c>
    </row>
    <row r="9" spans="1:4" x14ac:dyDescent="0.35">
      <c r="A9" t="s">
        <v>20</v>
      </c>
      <c r="B9" t="s">
        <v>21</v>
      </c>
    </row>
    <row r="10" spans="1:4" x14ac:dyDescent="0.35">
      <c r="A10" t="s">
        <v>22</v>
      </c>
      <c r="B10" t="s">
        <v>23</v>
      </c>
    </row>
    <row r="11" spans="1:4" x14ac:dyDescent="0.35">
      <c r="A11" t="s">
        <v>24</v>
      </c>
      <c r="B11" t="s">
        <v>25</v>
      </c>
    </row>
    <row r="12" spans="1:4" x14ac:dyDescent="0.35">
      <c r="A12" t="s">
        <v>26</v>
      </c>
    </row>
    <row r="13" spans="1:4" x14ac:dyDescent="0.35">
      <c r="A13" t="s">
        <v>27</v>
      </c>
    </row>
    <row r="14" spans="1:4" x14ac:dyDescent="0.35">
      <c r="A14" t="s">
        <v>28</v>
      </c>
    </row>
    <row r="15" spans="1:4" x14ac:dyDescent="0.35">
      <c r="A15" t="s">
        <v>29</v>
      </c>
    </row>
    <row r="16" spans="1:4" x14ac:dyDescent="0.35">
      <c r="A16" t="s">
        <v>30</v>
      </c>
    </row>
    <row r="17" spans="1:1" x14ac:dyDescent="0.35">
      <c r="A17" t="s">
        <v>31</v>
      </c>
    </row>
    <row r="18" spans="1:1" x14ac:dyDescent="0.35">
      <c r="A18" t="s">
        <v>32</v>
      </c>
    </row>
    <row r="19" spans="1:1" x14ac:dyDescent="0.35">
      <c r="A19" t="s">
        <v>33</v>
      </c>
    </row>
    <row r="20" spans="1:1" x14ac:dyDescent="0.35">
      <c r="A20" t="s">
        <v>34</v>
      </c>
    </row>
    <row r="21" spans="1:1" x14ac:dyDescent="0.35">
      <c r="A21" t="s">
        <v>35</v>
      </c>
    </row>
    <row r="22" spans="1:1" x14ac:dyDescent="0.35">
      <c r="A22" t="s">
        <v>36</v>
      </c>
    </row>
    <row r="23" spans="1:1" x14ac:dyDescent="0.35">
      <c r="A23" t="s">
        <v>37</v>
      </c>
    </row>
    <row r="24" spans="1:1" x14ac:dyDescent="0.35">
      <c r="A24" t="s">
        <v>38</v>
      </c>
    </row>
    <row r="25" spans="1:1" x14ac:dyDescent="0.35">
      <c r="A25" t="s">
        <v>39</v>
      </c>
    </row>
    <row r="26" spans="1:1" x14ac:dyDescent="0.35">
      <c r="A26" t="s">
        <v>40</v>
      </c>
    </row>
    <row r="27" spans="1:1" x14ac:dyDescent="0.35">
      <c r="A27" t="s">
        <v>41</v>
      </c>
    </row>
    <row r="28" spans="1:1" x14ac:dyDescent="0.35">
      <c r="A28" t="s">
        <v>42</v>
      </c>
    </row>
    <row r="29" spans="1:1" x14ac:dyDescent="0.35">
      <c r="A29" t="s">
        <v>43</v>
      </c>
    </row>
    <row r="30" spans="1:1" x14ac:dyDescent="0.35">
      <c r="A30" t="s">
        <v>44</v>
      </c>
    </row>
    <row r="31" spans="1:1" x14ac:dyDescent="0.35">
      <c r="A31" t="s">
        <v>45</v>
      </c>
    </row>
    <row r="32" spans="1:1" x14ac:dyDescent="0.35">
      <c r="A32" t="s">
        <v>46</v>
      </c>
    </row>
    <row r="33" spans="1:1" x14ac:dyDescent="0.35">
      <c r="A33" t="s">
        <v>47</v>
      </c>
    </row>
    <row r="34" spans="1:1" x14ac:dyDescent="0.35">
      <c r="A34" t="s">
        <v>48</v>
      </c>
    </row>
    <row r="35" spans="1:1" x14ac:dyDescent="0.35">
      <c r="A35" t="s">
        <v>49</v>
      </c>
    </row>
    <row r="36" spans="1:1" x14ac:dyDescent="0.35">
      <c r="A36" t="s">
        <v>50</v>
      </c>
    </row>
    <row r="37" spans="1:1" x14ac:dyDescent="0.35">
      <c r="A37" t="s">
        <v>51</v>
      </c>
    </row>
    <row r="38" spans="1:1" x14ac:dyDescent="0.35">
      <c r="A38" t="s">
        <v>52</v>
      </c>
    </row>
    <row r="39" spans="1:1" x14ac:dyDescent="0.35">
      <c r="A39" t="s">
        <v>53</v>
      </c>
    </row>
    <row r="40" spans="1:1" x14ac:dyDescent="0.35">
      <c r="A40" t="s">
        <v>54</v>
      </c>
    </row>
  </sheetData>
  <pageMargins left="0.7" right="0.7" top="0.75" bottom="0.75" header="0.3" footer="0.3"/>
  <pageSetup paperSize="9" orientation="portrait" r:id="rId1"/>
  <legacyDrawing r:id="rId2"/>
  <tableParts count="3">
    <tablePart r:id="rId3"/>
    <tablePart r:id="rId4"/>
    <tablePart r:id="rId5"/>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15905-E35C-4B30-96EA-149C9EE02EC1}">
  <sheetPr>
    <tabColor theme="2" tint="-0.249977111117893"/>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987</v>
      </c>
      <c r="B1" s="4" t="s">
        <v>988</v>
      </c>
    </row>
    <row r="2" spans="1:2" x14ac:dyDescent="0.35">
      <c r="A2" s="5" t="s">
        <v>989</v>
      </c>
      <c r="B2" s="6" t="s">
        <v>990</v>
      </c>
    </row>
    <row r="3" spans="1:2" x14ac:dyDescent="0.35">
      <c r="A3" s="3" t="s">
        <v>991</v>
      </c>
      <c r="B3" s="7" t="str">
        <f ca="1">MID(CELL("filename",A1),FIND("]",CELL("filename",A1))+1,255)</f>
        <v>EN3b</v>
      </c>
    </row>
    <row r="4" spans="1:2" x14ac:dyDescent="0.35">
      <c r="A4" s="5" t="s">
        <v>992</v>
      </c>
      <c r="B4" s="6" t="s">
        <v>993</v>
      </c>
    </row>
    <row r="5" spans="1:2" x14ac:dyDescent="0.35">
      <c r="A5" s="3" t="s">
        <v>994</v>
      </c>
      <c r="B5" s="4"/>
    </row>
    <row r="6" spans="1:2" ht="29" x14ac:dyDescent="0.35">
      <c r="A6" s="5" t="s">
        <v>995</v>
      </c>
      <c r="B6" s="10" t="s">
        <v>996</v>
      </c>
    </row>
    <row r="7" spans="1:2" ht="58" x14ac:dyDescent="0.35">
      <c r="A7" s="3" t="s">
        <v>997</v>
      </c>
      <c r="B7" s="4" t="s">
        <v>998</v>
      </c>
    </row>
    <row r="8" spans="1:2" ht="29" x14ac:dyDescent="0.35">
      <c r="A8" s="8" t="s">
        <v>999</v>
      </c>
      <c r="B8" s="6" t="s">
        <v>1000</v>
      </c>
    </row>
    <row r="9" spans="1:2" ht="29" x14ac:dyDescent="0.35">
      <c r="A9" s="3" t="s">
        <v>1001</v>
      </c>
      <c r="B9" s="4" t="s">
        <v>1002</v>
      </c>
    </row>
    <row r="10" spans="1:2" ht="29" x14ac:dyDescent="0.35">
      <c r="A10" s="5" t="s">
        <v>1003</v>
      </c>
      <c r="B10" s="14" t="s">
        <v>1004</v>
      </c>
    </row>
    <row r="11" spans="1:2" x14ac:dyDescent="0.35">
      <c r="A11" s="3" t="s">
        <v>1005</v>
      </c>
      <c r="B11" s="7"/>
    </row>
    <row r="12" spans="1:2" x14ac:dyDescent="0.35">
      <c r="A12" s="5" t="s">
        <v>1006</v>
      </c>
      <c r="B12" s="81" t="s">
        <v>1007</v>
      </c>
    </row>
    <row r="13" spans="1:2" x14ac:dyDescent="0.35">
      <c r="A13" s="3" t="s">
        <v>1008</v>
      </c>
      <c r="B13" s="4" t="str">
        <f>LEFT(B32,LEN(B32)-2)</f>
        <v>Otsene toetus (Economic)</v>
      </c>
    </row>
    <row r="14" spans="1:2" ht="130.5" x14ac:dyDescent="0.35">
      <c r="A14" s="5" t="s">
        <v>1009</v>
      </c>
      <c r="B14" s="10" t="s">
        <v>1010</v>
      </c>
    </row>
    <row r="15" spans="1:2" ht="29" x14ac:dyDescent="0.35">
      <c r="A15" s="3" t="s">
        <v>1011</v>
      </c>
      <c r="B15" s="4" t="str">
        <f>LEFT(B39,LEN(B39)-2)</f>
        <v>Käimasolev (Implemented)</v>
      </c>
    </row>
    <row r="16" spans="1:2" ht="29" x14ac:dyDescent="0.35">
      <c r="A16" s="5" t="s">
        <v>1012</v>
      </c>
      <c r="B16" s="10" t="s">
        <v>1013</v>
      </c>
    </row>
    <row r="17" spans="1:2" ht="29" x14ac:dyDescent="0.35">
      <c r="A17" s="3" t="s">
        <v>1014</v>
      </c>
      <c r="B17" s="4" t="s">
        <v>1015</v>
      </c>
    </row>
    <row r="18" spans="1:2" ht="29" x14ac:dyDescent="0.35">
      <c r="A18" s="5" t="s">
        <v>1016</v>
      </c>
      <c r="B18" s="10" t="s">
        <v>1017</v>
      </c>
    </row>
    <row r="19" spans="1:2" ht="29" x14ac:dyDescent="0.35">
      <c r="A19" s="3" t="s">
        <v>1018</v>
      </c>
      <c r="B19" s="11" t="s">
        <v>1019</v>
      </c>
    </row>
    <row r="20" spans="1:2" ht="29" x14ac:dyDescent="0.35">
      <c r="A20" s="5" t="s">
        <v>1020</v>
      </c>
      <c r="B20" s="10" t="s">
        <v>1021</v>
      </c>
    </row>
    <row r="22" spans="1:2" x14ac:dyDescent="0.35">
      <c r="A22" s="2" t="s">
        <v>1022</v>
      </c>
    </row>
    <row r="23" spans="1:2" x14ac:dyDescent="0.35">
      <c r="A23" t="str">
        <f>Input!B3</f>
        <v>Otsene toetus (Economic)</v>
      </c>
      <c r="B23" t="s">
        <v>1023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1024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1025</v>
      </c>
    </row>
    <row r="35" spans="1:7" x14ac:dyDescent="0.35">
      <c r="A35" t="str">
        <f>Input!C3</f>
        <v>Rakendatud (Adopted or Expired)</v>
      </c>
    </row>
    <row r="36" spans="1:7" x14ac:dyDescent="0.35">
      <c r="A36" t="str">
        <f>Input!C4</f>
        <v>Käimasolev (Implemented)</v>
      </c>
      <c r="B36" t="s">
        <v>1026</v>
      </c>
    </row>
    <row r="37" spans="1:7" x14ac:dyDescent="0.35">
      <c r="A37" t="str">
        <f>Input!C5</f>
        <v>Planeeritud (Planned)</v>
      </c>
    </row>
    <row r="38" spans="1:7" x14ac:dyDescent="0.35">
      <c r="A38" t="str">
        <f>Input!C6</f>
        <v>Kavandamisel (Provisional)</v>
      </c>
    </row>
    <row r="39" spans="1:7" x14ac:dyDescent="0.35">
      <c r="A39" t="s">
        <v>1027</v>
      </c>
      <c r="B39" t="str">
        <f>CONCATENATE(IF(NOT(ISBLANK(B35)),A35&amp;"; ", ""),IF(NOT(ISBLANK(B36)),A36&amp;"; ",""),IF(NOT(ISBLANK(B37)),A37&amp;"; ",""),IF(NOT(ISBLANK(B38)),A38&amp;"; ",""))</f>
        <v xml:space="preserve">Käimasolev (Implemented); </v>
      </c>
    </row>
    <row r="47" spans="1:7" x14ac:dyDescent="0.35">
      <c r="G47" s="15"/>
    </row>
  </sheetData>
  <hyperlinks>
    <hyperlink ref="B19" r:id="rId1" xr:uid="{339C74E2-EE63-4D13-A05A-CD0B069AFD42}"/>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48F0E295-F797-4D28-86D4-485CC233CE08}">
          <x14:formula1>
            <xm:f>Input!$A$3:$A$40</xm:f>
          </x14:formula1>
          <xm:sqref>B1</xm:sqref>
        </x14:dataValidation>
      </x14:dataValidations>
    </ext>
  </extLst>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DB4BD-51B6-478D-9B32-C335A8154E54}">
  <sheetPr>
    <tabColor rgb="FFFFFF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4542</v>
      </c>
      <c r="B1" s="4" t="s">
        <v>4543</v>
      </c>
    </row>
    <row r="2" spans="1:2" x14ac:dyDescent="0.35">
      <c r="A2" s="5" t="s">
        <v>4544</v>
      </c>
      <c r="B2" s="6"/>
    </row>
    <row r="3" spans="1:2" x14ac:dyDescent="0.35">
      <c r="A3" s="3" t="s">
        <v>4545</v>
      </c>
      <c r="B3" s="7"/>
    </row>
    <row r="4" spans="1:2" x14ac:dyDescent="0.35">
      <c r="A4" s="5" t="s">
        <v>4546</v>
      </c>
      <c r="B4" s="18" t="s">
        <v>4547</v>
      </c>
    </row>
    <row r="5" spans="1:2" ht="29" x14ac:dyDescent="0.35">
      <c r="A5" s="3" t="s">
        <v>4548</v>
      </c>
      <c r="B5" s="7" t="s">
        <v>4549</v>
      </c>
    </row>
    <row r="6" spans="1:2" x14ac:dyDescent="0.35">
      <c r="A6" s="5" t="s">
        <v>4550</v>
      </c>
      <c r="B6" s="6"/>
    </row>
    <row r="7" spans="1:2" ht="58" x14ac:dyDescent="0.35">
      <c r="A7" s="3" t="s">
        <v>4551</v>
      </c>
      <c r="B7" s="7" t="s">
        <v>4552</v>
      </c>
    </row>
    <row r="8" spans="1:2" ht="29" x14ac:dyDescent="0.35">
      <c r="A8" s="8" t="s">
        <v>4553</v>
      </c>
      <c r="B8" s="6" t="s">
        <v>4554</v>
      </c>
    </row>
    <row r="9" spans="1:2" ht="43.5" x14ac:dyDescent="0.35">
      <c r="A9" s="3" t="s">
        <v>4555</v>
      </c>
      <c r="B9" s="7" t="s">
        <v>4556</v>
      </c>
    </row>
    <row r="10" spans="1:2" ht="29" x14ac:dyDescent="0.35">
      <c r="A10" s="5" t="s">
        <v>4557</v>
      </c>
      <c r="B10" s="6" t="s">
        <v>4558</v>
      </c>
    </row>
    <row r="11" spans="1:2" x14ac:dyDescent="0.35">
      <c r="A11" s="3" t="s">
        <v>4559</v>
      </c>
      <c r="B11" s="7"/>
    </row>
    <row r="12" spans="1:2" x14ac:dyDescent="0.35">
      <c r="A12" s="5" t="s">
        <v>4560</v>
      </c>
      <c r="B12" s="9"/>
    </row>
    <row r="13" spans="1:2" x14ac:dyDescent="0.35">
      <c r="A13" s="3" t="s">
        <v>4561</v>
      </c>
      <c r="B13" s="4" t="str">
        <f>LEFT(B32,LEN(B32)-2)</f>
        <v>Otsene toetus (Economic)</v>
      </c>
    </row>
    <row r="14" spans="1:2" ht="29" x14ac:dyDescent="0.35">
      <c r="A14" s="5" t="s">
        <v>4562</v>
      </c>
      <c r="B14" s="44" t="s">
        <v>4563</v>
      </c>
    </row>
    <row r="15" spans="1:2" ht="29" x14ac:dyDescent="0.35">
      <c r="A15" s="3" t="s">
        <v>4564</v>
      </c>
      <c r="B15" s="4" t="str">
        <f>LEFT(B39,LEN(B39)-2)</f>
        <v>Kavandamisel (Provisional)</v>
      </c>
    </row>
    <row r="16" spans="1:2" ht="29" x14ac:dyDescent="0.35">
      <c r="A16" s="5" t="s">
        <v>4565</v>
      </c>
      <c r="B16" s="10" t="s">
        <v>4566</v>
      </c>
    </row>
    <row r="17" spans="1:2" ht="29" x14ac:dyDescent="0.35">
      <c r="A17" s="3" t="s">
        <v>4567</v>
      </c>
      <c r="B17" s="4" t="s">
        <v>4568</v>
      </c>
    </row>
    <row r="18" spans="1:2" ht="29" x14ac:dyDescent="0.35">
      <c r="A18" s="5" t="s">
        <v>4569</v>
      </c>
      <c r="B18" s="10" t="s">
        <v>4570</v>
      </c>
    </row>
    <row r="19" spans="1:2" ht="29" x14ac:dyDescent="0.35">
      <c r="A19" s="3" t="s">
        <v>4571</v>
      </c>
      <c r="B19" s="4"/>
    </row>
    <row r="20" spans="1:2" x14ac:dyDescent="0.35">
      <c r="A20" s="5" t="s">
        <v>4572</v>
      </c>
      <c r="B20" s="5"/>
    </row>
    <row r="22" spans="1:2" x14ac:dyDescent="0.35">
      <c r="A22" s="2" t="s">
        <v>4573</v>
      </c>
    </row>
    <row r="23" spans="1:2" x14ac:dyDescent="0.35">
      <c r="A23" t="str">
        <f>Input!B3</f>
        <v>Otsene toetus (Economic)</v>
      </c>
      <c r="B23" t="s">
        <v>4574</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4575</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4576</v>
      </c>
    </row>
    <row r="35" spans="1:7" x14ac:dyDescent="0.35">
      <c r="A35" t="str">
        <f>Input!C3</f>
        <v>Rakendatud (Adopted or Expired)</v>
      </c>
    </row>
    <row r="36" spans="1:7" x14ac:dyDescent="0.35">
      <c r="A36" t="str">
        <f>Input!C4</f>
        <v>Käimasolev (Implemented)</v>
      </c>
    </row>
    <row r="37" spans="1:7" x14ac:dyDescent="0.35">
      <c r="A37" t="str">
        <f>Input!C5</f>
        <v>Planeeritud (Planned)</v>
      </c>
    </row>
    <row r="38" spans="1:7" x14ac:dyDescent="0.35">
      <c r="A38" t="str">
        <f>Input!C6</f>
        <v>Kavandamisel (Provisional)</v>
      </c>
      <c r="B38" t="s">
        <v>4577</v>
      </c>
    </row>
    <row r="39" spans="1:7" x14ac:dyDescent="0.35">
      <c r="A39" t="s">
        <v>4578</v>
      </c>
      <c r="B39" t="str">
        <f>CONCATENATE(IF(NOT(ISBLANK(B35)),A35&amp;"; ", ""),IF(NOT(ISBLANK(B36)),A36&amp;"; ",""),IF(NOT(ISBLANK(B37)),A37&amp;"; ",""),IF(NOT(ISBLANK(B38)),A38&amp;"; ",""))</f>
        <v xml:space="preserve">Kavandamisel (Provisional); </v>
      </c>
    </row>
    <row r="47" spans="1:7" x14ac:dyDescent="0.35">
      <c r="G47" s="1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20E22B7-6EC4-4C58-A0C3-92CB02374BC8}">
          <x14:formula1>
            <xm:f>Input!$A$3:$A$40</xm:f>
          </x14:formula1>
          <xm:sqref>B1</xm:sqref>
        </x14:dataValidation>
      </x14:dataValidations>
    </ext>
  </extLst>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ABD3F-BC4F-4EB4-825B-0DC01E0FB825}">
  <sheetPr>
    <tabColor rgb="FFFFFF00"/>
  </sheetPr>
  <dimension ref="A1:G47"/>
  <sheetViews>
    <sheetView topLeftCell="A6"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4579</v>
      </c>
      <c r="B1" s="4" t="s">
        <v>4580</v>
      </c>
    </row>
    <row r="2" spans="1:2" x14ac:dyDescent="0.35">
      <c r="A2" s="5" t="s">
        <v>4581</v>
      </c>
      <c r="B2" s="6"/>
    </row>
    <row r="3" spans="1:2" x14ac:dyDescent="0.35">
      <c r="A3" s="3" t="s">
        <v>4582</v>
      </c>
      <c r="B3" s="7"/>
    </row>
    <row r="4" spans="1:2" ht="43.5" x14ac:dyDescent="0.35">
      <c r="A4" s="5" t="s">
        <v>4583</v>
      </c>
      <c r="B4" s="19" t="s">
        <v>4584</v>
      </c>
    </row>
    <row r="5" spans="1:2" ht="29" x14ac:dyDescent="0.35">
      <c r="A5" s="3" t="s">
        <v>4585</v>
      </c>
      <c r="B5" s="7" t="s">
        <v>4586</v>
      </c>
    </row>
    <row r="6" spans="1:2" x14ac:dyDescent="0.35">
      <c r="A6" s="5" t="s">
        <v>4587</v>
      </c>
      <c r="B6" s="6"/>
    </row>
    <row r="7" spans="1:2" ht="101.5" x14ac:dyDescent="0.35">
      <c r="A7" s="3" t="s">
        <v>4588</v>
      </c>
      <c r="B7" s="7" t="s">
        <v>4589</v>
      </c>
    </row>
    <row r="8" spans="1:2" ht="29" x14ac:dyDescent="0.35">
      <c r="A8" s="8" t="s">
        <v>4590</v>
      </c>
      <c r="B8" s="6" t="s">
        <v>4591</v>
      </c>
    </row>
    <row r="9" spans="1:2" x14ac:dyDescent="0.35">
      <c r="A9" s="3" t="s">
        <v>4592</v>
      </c>
      <c r="B9" s="7" t="s">
        <v>4593</v>
      </c>
    </row>
    <row r="10" spans="1:2" ht="29" x14ac:dyDescent="0.35">
      <c r="A10" s="5" t="s">
        <v>4594</v>
      </c>
      <c r="B10" s="6" t="s">
        <v>4595</v>
      </c>
    </row>
    <row r="11" spans="1:2" x14ac:dyDescent="0.35">
      <c r="A11" s="3" t="s">
        <v>4596</v>
      </c>
      <c r="B11" s="7"/>
    </row>
    <row r="12" spans="1:2" x14ac:dyDescent="0.35">
      <c r="A12" s="5" t="s">
        <v>4597</v>
      </c>
      <c r="B12" s="9"/>
    </row>
    <row r="13" spans="1:2" x14ac:dyDescent="0.35">
      <c r="A13" s="3" t="s">
        <v>4598</v>
      </c>
      <c r="B13" s="4" t="str">
        <f>LEFT(B32,LEN(B32)-2)</f>
        <v>Teadus- ja arendustegevus (Research)</v>
      </c>
    </row>
    <row r="14" spans="1:2" ht="29" x14ac:dyDescent="0.35">
      <c r="A14" s="5" t="s">
        <v>4599</v>
      </c>
      <c r="B14" s="44" t="s">
        <v>4600</v>
      </c>
    </row>
    <row r="15" spans="1:2" ht="29" x14ac:dyDescent="0.35">
      <c r="A15" s="3" t="s">
        <v>4601</v>
      </c>
      <c r="B15" s="4" t="str">
        <f>LEFT(B39,LEN(B39)-2)</f>
        <v>Kavandamisel (Provisional)</v>
      </c>
    </row>
    <row r="16" spans="1:2" ht="29" x14ac:dyDescent="0.35">
      <c r="A16" s="5" t="s">
        <v>4602</v>
      </c>
      <c r="B16" s="10" t="s">
        <v>4603</v>
      </c>
    </row>
    <row r="17" spans="1:2" ht="29" x14ac:dyDescent="0.35">
      <c r="A17" s="3" t="s">
        <v>4604</v>
      </c>
      <c r="B17" s="4" t="s">
        <v>4605</v>
      </c>
    </row>
    <row r="18" spans="1:2" ht="29" x14ac:dyDescent="0.35">
      <c r="A18" s="5" t="s">
        <v>4606</v>
      </c>
      <c r="B18" s="10" t="s">
        <v>4607</v>
      </c>
    </row>
    <row r="19" spans="1:2" ht="29" x14ac:dyDescent="0.35">
      <c r="A19" s="3" t="s">
        <v>4608</v>
      </c>
      <c r="B19" s="4"/>
    </row>
    <row r="22" spans="1:2" x14ac:dyDescent="0.35">
      <c r="A22" s="2" t="s">
        <v>4609</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c r="B29" t="s">
        <v>4610</v>
      </c>
    </row>
    <row r="30" spans="1:2" x14ac:dyDescent="0.35">
      <c r="A30" t="str">
        <f>Input!B10</f>
        <v>Vabatahtlik (Voluntary)</v>
      </c>
    </row>
    <row r="31" spans="1:2" x14ac:dyDescent="0.35">
      <c r="A31" t="str">
        <f>Input!B11</f>
        <v>Muu (Other)</v>
      </c>
    </row>
    <row r="32" spans="1:2" x14ac:dyDescent="0.35">
      <c r="A32" t="s">
        <v>4611</v>
      </c>
      <c r="B32" t="str">
        <f>CONCATENATE(IF(NOT(ISBLANK(B23)),A23&amp;"; ",""),IF(NOT(ISBLANK(B24)),A24&amp;"; ",""),IF(NOT(ISBLANK(B25)),A25&amp;"; ",""),IF(NOT(ISBLANK(B26)),A26&amp;"; ",""),IF(NOT(ISBLANK(B27)),A27&amp;"; ",""),IF(NOT(ISBLANK(B28)),A28&amp;"; ",""),IF(NOT(ISBLANK(B29)),A29&amp;"; ",""),IF(NOT(ISBLANK(B30)),A30&amp;"; ",""),,IF(NOT(ISBLANK(B31)),A31&amp;"; ",""))</f>
        <v xml:space="preserve">Teadus- ja arendustegevus (Research); </v>
      </c>
    </row>
    <row r="34" spans="1:7" x14ac:dyDescent="0.35">
      <c r="A34" s="2" t="s">
        <v>4612</v>
      </c>
    </row>
    <row r="35" spans="1:7" x14ac:dyDescent="0.35">
      <c r="A35" t="str">
        <f>Input!C3</f>
        <v>Rakendatud (Adopted or Expired)</v>
      </c>
    </row>
    <row r="36" spans="1:7" x14ac:dyDescent="0.35">
      <c r="A36" t="str">
        <f>Input!C4</f>
        <v>Käimasolev (Implemented)</v>
      </c>
    </row>
    <row r="37" spans="1:7" x14ac:dyDescent="0.35">
      <c r="A37" t="str">
        <f>Input!C5</f>
        <v>Planeeritud (Planned)</v>
      </c>
    </row>
    <row r="38" spans="1:7" x14ac:dyDescent="0.35">
      <c r="A38" t="str">
        <f>Input!C6</f>
        <v>Kavandamisel (Provisional)</v>
      </c>
      <c r="B38" t="s">
        <v>4613</v>
      </c>
    </row>
    <row r="39" spans="1:7" x14ac:dyDescent="0.35">
      <c r="A39" t="s">
        <v>4614</v>
      </c>
      <c r="B39" t="str">
        <f>CONCATENATE(IF(NOT(ISBLANK(B35)),A35&amp;"; ", ""),IF(NOT(ISBLANK(B36)),A36&amp;"; ",""),IF(NOT(ISBLANK(B37)),A37&amp;"; ",""),IF(NOT(ISBLANK(B38)),A38&amp;"; ",""))</f>
        <v xml:space="preserve">Kavandamisel (Provisional); </v>
      </c>
    </row>
    <row r="47" spans="1:7" x14ac:dyDescent="0.35">
      <c r="G47" s="1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4F093A6-0CB6-41EA-AC66-CE05B65F3AC7}">
          <x14:formula1>
            <xm:f>Input!$A$3:$A$40</xm:f>
          </x14:formula1>
          <xm:sqref>B1</xm:sqref>
        </x14:dataValidation>
      </x14:dataValidations>
    </ext>
  </extLst>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BEC46-C7C6-4F65-95E2-F5E1FB8CA088}">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3" x14ac:dyDescent="0.35">
      <c r="A1" s="3" t="s">
        <v>4615</v>
      </c>
      <c r="B1" s="4" t="s">
        <v>4616</v>
      </c>
    </row>
    <row r="2" spans="1:3" x14ac:dyDescent="0.35">
      <c r="A2" s="5" t="s">
        <v>4617</v>
      </c>
      <c r="B2" s="6"/>
    </row>
    <row r="3" spans="1:3" x14ac:dyDescent="0.35">
      <c r="A3" s="3" t="s">
        <v>4618</v>
      </c>
      <c r="B3" s="7"/>
    </row>
    <row r="4" spans="1:3" x14ac:dyDescent="0.35">
      <c r="A4" s="5" t="s">
        <v>4619</v>
      </c>
      <c r="B4" s="19" t="s">
        <v>4620</v>
      </c>
    </row>
    <row r="5" spans="1:3" x14ac:dyDescent="0.35">
      <c r="A5" s="3" t="s">
        <v>4621</v>
      </c>
      <c r="B5" s="7" t="s">
        <v>4622</v>
      </c>
    </row>
    <row r="6" spans="1:3" x14ac:dyDescent="0.35">
      <c r="A6" s="5" t="s">
        <v>4623</v>
      </c>
      <c r="B6" s="6"/>
    </row>
    <row r="7" spans="1:3" ht="29" x14ac:dyDescent="0.35">
      <c r="A7" s="3" t="s">
        <v>4624</v>
      </c>
      <c r="B7" s="7" t="s">
        <v>4625</v>
      </c>
      <c r="C7" s="24"/>
    </row>
    <row r="8" spans="1:3" ht="29" x14ac:dyDescent="0.35">
      <c r="A8" s="8" t="s">
        <v>4626</v>
      </c>
      <c r="B8" s="6" t="s">
        <v>4627</v>
      </c>
    </row>
    <row r="9" spans="1:3" x14ac:dyDescent="0.35">
      <c r="A9" s="3" t="s">
        <v>4628</v>
      </c>
      <c r="B9" s="7" t="s">
        <v>4629</v>
      </c>
    </row>
    <row r="10" spans="1:3" ht="29" x14ac:dyDescent="0.35">
      <c r="A10" s="5" t="s">
        <v>4630</v>
      </c>
      <c r="B10" s="6" t="s">
        <v>4631</v>
      </c>
    </row>
    <row r="11" spans="1:3" x14ac:dyDescent="0.35">
      <c r="A11" s="3" t="s">
        <v>4632</v>
      </c>
      <c r="B11" s="7"/>
    </row>
    <row r="12" spans="1:3" x14ac:dyDescent="0.35">
      <c r="A12" s="5" t="s">
        <v>4633</v>
      </c>
      <c r="B12" s="9"/>
    </row>
    <row r="13" spans="1:3" x14ac:dyDescent="0.35">
      <c r="A13" s="3" t="s">
        <v>4634</v>
      </c>
      <c r="B13" s="4" t="str">
        <f>LEFT(B32,LEN(B32)-2)</f>
        <v>Otsene toetus (Economic); Haridus (Education); Teavitamine (Information)</v>
      </c>
    </row>
    <row r="14" spans="1:3" ht="29" x14ac:dyDescent="0.35">
      <c r="A14" s="5" t="s">
        <v>4635</v>
      </c>
      <c r="B14" s="44" t="s">
        <v>4636</v>
      </c>
    </row>
    <row r="15" spans="1:3" ht="29" x14ac:dyDescent="0.35">
      <c r="A15" s="3" t="s">
        <v>4637</v>
      </c>
      <c r="B15" s="4" t="str">
        <f>LEFT(B39,LEN(B39)-2)</f>
        <v>Rakendatud (Adopted or Expired)</v>
      </c>
    </row>
    <row r="16" spans="1:3" ht="29" x14ac:dyDescent="0.35">
      <c r="A16" s="5" t="s">
        <v>4638</v>
      </c>
      <c r="B16" s="10" t="s">
        <v>4639</v>
      </c>
    </row>
    <row r="17" spans="1:2" ht="29" x14ac:dyDescent="0.35">
      <c r="A17" s="3" t="s">
        <v>4640</v>
      </c>
      <c r="B17" s="4" t="s">
        <v>4641</v>
      </c>
    </row>
    <row r="18" spans="1:2" ht="29" x14ac:dyDescent="0.35">
      <c r="A18" s="5" t="s">
        <v>4642</v>
      </c>
      <c r="B18" s="10" t="s">
        <v>4643</v>
      </c>
    </row>
    <row r="19" spans="1:2" ht="29" x14ac:dyDescent="0.35">
      <c r="A19" s="3" t="s">
        <v>4644</v>
      </c>
      <c r="B19" s="4" t="s">
        <v>4645</v>
      </c>
    </row>
    <row r="22" spans="1:2" x14ac:dyDescent="0.35">
      <c r="A22" s="2" t="s">
        <v>4646</v>
      </c>
    </row>
    <row r="23" spans="1:2" x14ac:dyDescent="0.35">
      <c r="A23" t="str">
        <f>Input!B3</f>
        <v>Otsene toetus (Economic)</v>
      </c>
      <c r="B23" t="s">
        <v>4647</v>
      </c>
    </row>
    <row r="24" spans="1:2" x14ac:dyDescent="0.35">
      <c r="A24" t="str">
        <f>Input!B4</f>
        <v>Haridus (Education)</v>
      </c>
      <c r="B24" t="s">
        <v>4648</v>
      </c>
    </row>
    <row r="25" spans="1:2" x14ac:dyDescent="0.35">
      <c r="A25" t="str">
        <f>Input!B5</f>
        <v>Maksundus (Fiscal)</v>
      </c>
    </row>
    <row r="26" spans="1:2" x14ac:dyDescent="0.35">
      <c r="A26" t="str">
        <f>Input!B6</f>
        <v>Teavitamine (Information)</v>
      </c>
      <c r="B26" t="s">
        <v>4649</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4650</v>
      </c>
      <c r="B32" t="str">
        <f>CONCATENATE(IF(NOT(ISBLANK(B23)),A23&amp;"; ",""),IF(NOT(ISBLANK(B24)),A24&amp;"; ",""),IF(NOT(ISBLANK(B25)),A25&amp;"; ",""),IF(NOT(ISBLANK(B26)),A26&amp;"; ",""),IF(NOT(ISBLANK(B27)),A27&amp;"; ",""),IF(NOT(ISBLANK(B28)),A28&amp;"; ",""),IF(NOT(ISBLANK(B29)),A29&amp;"; ",""),IF(NOT(ISBLANK(B30)),A30&amp;"; ",""),,IF(NOT(ISBLANK(B31)),A31&amp;"; ",""))</f>
        <v xml:space="preserve">Otsene toetus (Economic); Haridus (Education); Teavitamine (Information); </v>
      </c>
    </row>
    <row r="34" spans="1:7" x14ac:dyDescent="0.35">
      <c r="A34" s="2" t="s">
        <v>4651</v>
      </c>
    </row>
    <row r="35" spans="1:7" x14ac:dyDescent="0.35">
      <c r="A35" t="str">
        <f>Input!C3</f>
        <v>Rakendatud (Adopted or Expired)</v>
      </c>
      <c r="B35" t="s">
        <v>4652</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4653</v>
      </c>
      <c r="B39" t="str">
        <f>CONCATENATE(IF(NOT(ISBLANK(B35)),A35&amp;"; ", ""),IF(NOT(ISBLANK(B36)),A36&amp;"; ",""),IF(NOT(ISBLANK(B37)),A37&amp;"; ",""),IF(NOT(ISBLANK(B38)),A38&amp;"; ",""))</f>
        <v xml:space="preserve">Rakendatud (Adopted or Expired); </v>
      </c>
    </row>
    <row r="47" spans="1:7" x14ac:dyDescent="0.35">
      <c r="G47" s="15"/>
    </row>
  </sheetData>
  <hyperlinks>
    <hyperlink ref="B19" r:id="rId1" xr:uid="{25AA0D7B-85B0-4ECF-AF5E-C7BA6F98F44C}"/>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4E737B7-A136-4FD6-ABF4-7EC8A9A23A61}">
          <x14:formula1>
            <xm:f>Input!$A$3:$A$40</xm:f>
          </x14:formula1>
          <xm:sqref>B1</xm:sqref>
        </x14:dataValidation>
      </x14:dataValidations>
    </ext>
  </extLst>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DF8B6-4E8B-45F1-B0AB-6C63DC3CBDD2}">
  <sheetPr codeName="Leht48">
    <tabColor rgb="FFCCC0DA"/>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4654</v>
      </c>
      <c r="B1" s="4" t="s">
        <v>4655</v>
      </c>
    </row>
    <row r="2" spans="1:2" x14ac:dyDescent="0.35">
      <c r="A2" s="5" t="s">
        <v>4656</v>
      </c>
      <c r="B2" s="6"/>
    </row>
    <row r="3" spans="1:2" x14ac:dyDescent="0.35">
      <c r="A3" s="3" t="s">
        <v>4657</v>
      </c>
      <c r="B3" s="7" t="str">
        <f ca="1">MID(CELL("filename",A1),FIND("]",CELL("filename",A1))+1,255)</f>
        <v>JM1</v>
      </c>
    </row>
    <row r="4" spans="1:2" ht="43.5" x14ac:dyDescent="0.35">
      <c r="A4" s="5" t="s">
        <v>4658</v>
      </c>
      <c r="B4" s="6" t="s">
        <v>4659</v>
      </c>
    </row>
    <row r="5" spans="1:2" ht="29" x14ac:dyDescent="0.35">
      <c r="A5" s="3" t="s">
        <v>4660</v>
      </c>
      <c r="B5" s="7" t="s">
        <v>4661</v>
      </c>
    </row>
    <row r="6" spans="1:2" x14ac:dyDescent="0.35">
      <c r="A6" s="5" t="s">
        <v>4662</v>
      </c>
      <c r="B6" s="6"/>
    </row>
    <row r="7" spans="1:2" ht="174" customHeight="1" x14ac:dyDescent="0.35">
      <c r="A7" s="3" t="s">
        <v>4663</v>
      </c>
      <c r="B7" s="4" t="s">
        <v>4664</v>
      </c>
    </row>
    <row r="8" spans="1:2" ht="29" x14ac:dyDescent="0.35">
      <c r="A8" s="8" t="s">
        <v>4665</v>
      </c>
      <c r="B8" s="6" t="s">
        <v>4666</v>
      </c>
    </row>
    <row r="9" spans="1:2" x14ac:dyDescent="0.35">
      <c r="A9" s="3" t="s">
        <v>4667</v>
      </c>
      <c r="B9" s="7" t="s">
        <v>4668</v>
      </c>
    </row>
    <row r="10" spans="1:2" ht="29" x14ac:dyDescent="0.35">
      <c r="A10" s="5" t="s">
        <v>4669</v>
      </c>
      <c r="B10" s="6" t="s">
        <v>4670</v>
      </c>
    </row>
    <row r="11" spans="1:2" x14ac:dyDescent="0.35">
      <c r="A11" s="3" t="s">
        <v>4671</v>
      </c>
      <c r="B11" s="7"/>
    </row>
    <row r="12" spans="1:2" x14ac:dyDescent="0.35">
      <c r="A12" s="5" t="s">
        <v>4672</v>
      </c>
      <c r="B12" s="9"/>
    </row>
    <row r="13" spans="1:2" x14ac:dyDescent="0.35">
      <c r="A13" s="3" t="s">
        <v>4673</v>
      </c>
      <c r="B13" s="4" t="str">
        <f>LEFT(B32,LEN(B32)-2)</f>
        <v>Planeerimine (Planning); Seadusandlus (Regulatory)</v>
      </c>
    </row>
    <row r="14" spans="1:2" ht="43.5" x14ac:dyDescent="0.35">
      <c r="A14" s="5" t="s">
        <v>4674</v>
      </c>
      <c r="B14" s="44" t="s">
        <v>4675</v>
      </c>
    </row>
    <row r="15" spans="1:2" ht="37.5" customHeight="1" x14ac:dyDescent="0.35">
      <c r="A15" s="3" t="s">
        <v>4676</v>
      </c>
      <c r="B15" s="4" t="str">
        <f>LEFT(B39,LEN(B39)-2)</f>
        <v>Käimasolev (Implemented)</v>
      </c>
    </row>
    <row r="16" spans="1:2" ht="29" x14ac:dyDescent="0.35">
      <c r="A16" s="5" t="s">
        <v>4677</v>
      </c>
      <c r="B16" s="10" t="s">
        <v>4678</v>
      </c>
    </row>
    <row r="17" spans="1:2" ht="29" x14ac:dyDescent="0.35">
      <c r="A17" s="3" t="s">
        <v>4679</v>
      </c>
      <c r="B17" s="4" t="s">
        <v>4680</v>
      </c>
    </row>
    <row r="18" spans="1:2" ht="29" x14ac:dyDescent="0.35">
      <c r="A18" s="5" t="s">
        <v>4681</v>
      </c>
      <c r="B18" s="10" t="s">
        <v>4682</v>
      </c>
    </row>
    <row r="19" spans="1:2" ht="29" x14ac:dyDescent="0.35">
      <c r="A19" s="3" t="s">
        <v>4683</v>
      </c>
      <c r="B19" s="4" t="s">
        <v>4684</v>
      </c>
    </row>
    <row r="22" spans="1:2" x14ac:dyDescent="0.35">
      <c r="A22" s="2" t="s">
        <v>4685</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c r="B27" t="s">
        <v>4686</v>
      </c>
    </row>
    <row r="28" spans="1:2" x14ac:dyDescent="0.35">
      <c r="A28" t="str">
        <f>Input!B8</f>
        <v>Seadusandlus (Regulatory)</v>
      </c>
      <c r="B28" t="s">
        <v>4687</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4688</v>
      </c>
      <c r="B32" t="str">
        <f>CONCATENATE(IF(NOT(ISBLANK(B23)),A23&amp;"; ",""),IF(NOT(ISBLANK(B24)),A24&amp;"; ",""),IF(NOT(ISBLANK(B25)),A25&amp;"; ",""),IF(NOT(ISBLANK(B26)),A26&amp;"; ",""),IF(NOT(ISBLANK(B27)),A27&amp;"; ",""),IF(NOT(ISBLANK(B28)),A28&amp;"; ",""),IF(NOT(ISBLANK(B29)),A29&amp;"; ",""),IF(NOT(ISBLANK(B30)),A30&amp;"; ",""),,IF(NOT(ISBLANK(B31)),A31&amp;"; ",""))</f>
        <v xml:space="preserve">Planeerimine (Planning); Seadusandlus (Regulatory); </v>
      </c>
    </row>
    <row r="34" spans="1:7" x14ac:dyDescent="0.35">
      <c r="A34" s="2" t="s">
        <v>4689</v>
      </c>
    </row>
    <row r="35" spans="1:7" x14ac:dyDescent="0.35">
      <c r="A35" t="str">
        <f>Input!C3</f>
        <v>Rakendatud (Adopted or Expired)</v>
      </c>
    </row>
    <row r="36" spans="1:7" x14ac:dyDescent="0.35">
      <c r="A36" t="str">
        <f>Input!C4</f>
        <v>Käimasolev (Implemented)</v>
      </c>
      <c r="B36" t="s">
        <v>4690</v>
      </c>
    </row>
    <row r="37" spans="1:7" x14ac:dyDescent="0.35">
      <c r="A37" t="str">
        <f>Input!C5</f>
        <v>Planeeritud (Planned)</v>
      </c>
    </row>
    <row r="38" spans="1:7" x14ac:dyDescent="0.35">
      <c r="A38" t="str">
        <f>Input!C6</f>
        <v>Kavandamisel (Provisional)</v>
      </c>
    </row>
    <row r="39" spans="1:7" x14ac:dyDescent="0.35">
      <c r="A39" t="s">
        <v>4691</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A4E45B1-7355-4C0F-87F0-0831E81D6394}">
          <x14:formula1>
            <xm:f>Input!$A$3:$A$40</xm:f>
          </x14:formula1>
          <xm:sqref>B1</xm:sqref>
        </x14:dataValidation>
      </x14:dataValidations>
    </ext>
  </extLst>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18CC7-2BAA-4645-8CB7-540A5E002A33}">
  <sheetPr>
    <tabColor rgb="FFCCC0DA"/>
    <pageSetUpPr fitToPage="1"/>
  </sheetPr>
  <dimension ref="A1:G47"/>
  <sheetViews>
    <sheetView topLeftCell="A5" workbookViewId="0">
      <selection activeCell="O17" sqref="A17:O18"/>
    </sheetView>
  </sheetViews>
  <sheetFormatPr defaultColWidth="8.6328125" defaultRowHeight="14.5" x14ac:dyDescent="0.35"/>
  <cols>
    <col min="1" max="1" width="35.6328125" customWidth="1"/>
    <col min="2" max="2" width="64.6328125" customWidth="1"/>
  </cols>
  <sheetData>
    <row r="1" spans="1:2" x14ac:dyDescent="0.35">
      <c r="A1" s="3" t="s">
        <v>4692</v>
      </c>
      <c r="B1" s="4" t="s">
        <v>4693</v>
      </c>
    </row>
    <row r="2" spans="1:2" x14ac:dyDescent="0.35">
      <c r="A2" s="5" t="s">
        <v>4694</v>
      </c>
      <c r="B2" s="6"/>
    </row>
    <row r="3" spans="1:2" x14ac:dyDescent="0.35">
      <c r="A3" s="3" t="s">
        <v>4695</v>
      </c>
      <c r="B3" s="7" t="str">
        <f ca="1">MID(CELL("filename",A1),FIND("]",CELL("filename",A1))+1,255)</f>
        <v>JM2</v>
      </c>
    </row>
    <row r="4" spans="1:2" x14ac:dyDescent="0.35">
      <c r="A4" s="5" t="s">
        <v>4696</v>
      </c>
      <c r="B4" s="6" t="s">
        <v>4697</v>
      </c>
    </row>
    <row r="5" spans="1:2" ht="29" x14ac:dyDescent="0.35">
      <c r="A5" s="3" t="s">
        <v>4698</v>
      </c>
      <c r="B5" s="7" t="s">
        <v>4699</v>
      </c>
    </row>
    <row r="6" spans="1:2" x14ac:dyDescent="0.35">
      <c r="A6" s="5" t="s">
        <v>4700</v>
      </c>
      <c r="B6" s="6" t="s">
        <v>4701</v>
      </c>
    </row>
    <row r="7" spans="1:2" ht="159.5" x14ac:dyDescent="0.35">
      <c r="A7" s="3" t="s">
        <v>4702</v>
      </c>
      <c r="B7" s="7" t="s">
        <v>4703</v>
      </c>
    </row>
    <row r="8" spans="1:2" ht="29" x14ac:dyDescent="0.35">
      <c r="A8" s="8" t="s">
        <v>4704</v>
      </c>
      <c r="B8" s="6" t="s">
        <v>4705</v>
      </c>
    </row>
    <row r="9" spans="1:2" x14ac:dyDescent="0.35">
      <c r="A9" s="3" t="s">
        <v>4706</v>
      </c>
      <c r="B9" s="7" t="s">
        <v>4707</v>
      </c>
    </row>
    <row r="10" spans="1:2" ht="29" x14ac:dyDescent="0.35">
      <c r="A10" s="5" t="s">
        <v>4708</v>
      </c>
      <c r="B10" s="6" t="s">
        <v>4709</v>
      </c>
    </row>
    <row r="11" spans="1:2" x14ac:dyDescent="0.35">
      <c r="A11" s="3" t="s">
        <v>4710</v>
      </c>
      <c r="B11" s="7"/>
    </row>
    <row r="12" spans="1:2" x14ac:dyDescent="0.35">
      <c r="A12" s="5" t="s">
        <v>4711</v>
      </c>
      <c r="B12" s="9"/>
    </row>
    <row r="13" spans="1:2" x14ac:dyDescent="0.35">
      <c r="A13" s="3" t="s">
        <v>4712</v>
      </c>
      <c r="B13" s="4" t="str">
        <f>LEFT(B32,LEN(B32)-2)</f>
        <v>Seadusandlus (Regulatory)</v>
      </c>
    </row>
    <row r="14" spans="1:2" ht="43.5" x14ac:dyDescent="0.35">
      <c r="A14" s="5" t="s">
        <v>4713</v>
      </c>
      <c r="B14" s="44" t="s">
        <v>4714</v>
      </c>
    </row>
    <row r="15" spans="1:2" ht="29" x14ac:dyDescent="0.35">
      <c r="A15" s="3" t="s">
        <v>4715</v>
      </c>
      <c r="B15" s="4" t="str">
        <f>LEFT(B39,LEN(B39)-2)</f>
        <v>Käimasolev (Implemented)</v>
      </c>
    </row>
    <row r="16" spans="1:2" ht="29" x14ac:dyDescent="0.35">
      <c r="A16" s="5" t="s">
        <v>4716</v>
      </c>
      <c r="B16" s="10" t="s">
        <v>4717</v>
      </c>
    </row>
    <row r="17" spans="1:2" ht="29" x14ac:dyDescent="0.35">
      <c r="A17" s="3" t="s">
        <v>4718</v>
      </c>
      <c r="B17" s="4" t="s">
        <v>4719</v>
      </c>
    </row>
    <row r="18" spans="1:2" ht="29" x14ac:dyDescent="0.35">
      <c r="A18" s="5" t="s">
        <v>4720</v>
      </c>
      <c r="B18" s="10" t="s">
        <v>4721</v>
      </c>
    </row>
    <row r="19" spans="1:2" ht="29" x14ac:dyDescent="0.35">
      <c r="A19" s="3" t="s">
        <v>4722</v>
      </c>
      <c r="B19" s="11"/>
    </row>
    <row r="22" spans="1:2" x14ac:dyDescent="0.35">
      <c r="A22" s="2" t="s">
        <v>4723</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4724</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4725</v>
      </c>
      <c r="B32" t="str">
        <f>CONCATENATE(IF(NOT(ISBLANK(B23)),A23&amp;"; ",""),IF(NOT(ISBLANK(B24)),A24&amp;"; ",""),IF(NOT(ISBLANK(B25)),A25&amp;"; ",""),IF(NOT(ISBLANK(B26)),A26&amp;"; ",""),IF(NOT(ISBLANK(B27)),A27&amp;"; ",""),IF(NOT(ISBLANK(B28)),A28&amp;"; ",""),IF(NOT(ISBLANK(B29)),A29&amp;"; ",""),IF(NOT(ISBLANK(B30)),A30&amp;"; ",""),,IF(NOT(ISBLANK(B31)),A31&amp;"; ",""))</f>
        <v xml:space="preserve">Seadusandlus (Regulatory); </v>
      </c>
    </row>
    <row r="34" spans="1:7" x14ac:dyDescent="0.35">
      <c r="A34" s="2" t="s">
        <v>4726</v>
      </c>
    </row>
    <row r="35" spans="1:7" x14ac:dyDescent="0.35">
      <c r="A35" t="str">
        <f>Input!C3</f>
        <v>Rakendatud (Adopted or Expired)</v>
      </c>
    </row>
    <row r="36" spans="1:7" x14ac:dyDescent="0.35">
      <c r="A36" t="str">
        <f>Input!C4</f>
        <v>Käimasolev (Implemented)</v>
      </c>
      <c r="B36" t="s">
        <v>4727</v>
      </c>
    </row>
    <row r="37" spans="1:7" x14ac:dyDescent="0.35">
      <c r="A37" t="str">
        <f>Input!C5</f>
        <v>Planeeritud (Planned)</v>
      </c>
    </row>
    <row r="38" spans="1:7" x14ac:dyDescent="0.35">
      <c r="A38" t="str">
        <f>Input!C6</f>
        <v>Kavandamisel (Provisional)</v>
      </c>
    </row>
    <row r="39" spans="1:7" x14ac:dyDescent="0.35">
      <c r="A39" t="s">
        <v>4728</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72BA4D89-9974-43D0-84E9-41D2CB8B3E4E}">
          <x14:formula1>
            <xm:f>Input!$A$3:$A$40</xm:f>
          </x14:formula1>
          <xm:sqref>B1</xm:sqref>
        </x14:dataValidation>
      </x14:dataValidations>
    </ext>
  </extLst>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8EAE3-18D0-4668-AF23-6CC380BCAFCF}">
  <sheetPr codeName="Leht45">
    <tabColor theme="7" tint="0.59999389629810485"/>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4729</v>
      </c>
      <c r="B1" s="4" t="s">
        <v>4730</v>
      </c>
    </row>
    <row r="2" spans="1:2" x14ac:dyDescent="0.35">
      <c r="A2" s="5" t="s">
        <v>4731</v>
      </c>
      <c r="B2" s="6"/>
    </row>
    <row r="3" spans="1:2" x14ac:dyDescent="0.35">
      <c r="A3" s="3" t="s">
        <v>4732</v>
      </c>
      <c r="B3" s="7" t="str">
        <f ca="1">MID(CELL("filename",A1),FIND("]",CELL("filename",A1))+1,255)</f>
        <v>JM3</v>
      </c>
    </row>
    <row r="4" spans="1:2" ht="29" x14ac:dyDescent="0.35">
      <c r="A4" s="5" t="s">
        <v>4733</v>
      </c>
      <c r="B4" s="6" t="s">
        <v>4734</v>
      </c>
    </row>
    <row r="5" spans="1:2" ht="29" x14ac:dyDescent="0.35">
      <c r="A5" s="3" t="s">
        <v>4735</v>
      </c>
      <c r="B5" s="7" t="s">
        <v>4736</v>
      </c>
    </row>
    <row r="6" spans="1:2" x14ac:dyDescent="0.35">
      <c r="A6" s="5" t="s">
        <v>4737</v>
      </c>
      <c r="B6" s="6"/>
    </row>
    <row r="7" spans="1:2" ht="101.5" x14ac:dyDescent="0.35">
      <c r="A7" s="3" t="s">
        <v>4738</v>
      </c>
      <c r="B7" s="7" t="s">
        <v>4739</v>
      </c>
    </row>
    <row r="8" spans="1:2" ht="29" x14ac:dyDescent="0.35">
      <c r="A8" s="8" t="s">
        <v>4740</v>
      </c>
      <c r="B8" s="6" t="s">
        <v>4741</v>
      </c>
    </row>
    <row r="9" spans="1:2" x14ac:dyDescent="0.35">
      <c r="A9" s="3" t="s">
        <v>4742</v>
      </c>
      <c r="B9" s="7" t="s">
        <v>4743</v>
      </c>
    </row>
    <row r="10" spans="1:2" ht="29" x14ac:dyDescent="0.35">
      <c r="A10" s="5" t="s">
        <v>4744</v>
      </c>
      <c r="B10" s="6" t="s">
        <v>4745</v>
      </c>
    </row>
    <row r="11" spans="1:2" x14ac:dyDescent="0.35">
      <c r="A11" s="3" t="s">
        <v>4746</v>
      </c>
      <c r="B11" s="7"/>
    </row>
    <row r="12" spans="1:2" x14ac:dyDescent="0.35">
      <c r="A12" s="5" t="s">
        <v>4747</v>
      </c>
      <c r="B12" s="9"/>
    </row>
    <row r="13" spans="1:2" x14ac:dyDescent="0.35">
      <c r="A13" s="3" t="s">
        <v>4748</v>
      </c>
      <c r="B13" s="4" t="str">
        <f>LEFT(B32,LEN(B32)-2)</f>
        <v>Teavitamine (Information); Seadusandlus (Regulatory)</v>
      </c>
    </row>
    <row r="14" spans="1:2" ht="29" x14ac:dyDescent="0.35">
      <c r="A14" s="5" t="s">
        <v>4749</v>
      </c>
      <c r="B14" s="44" t="s">
        <v>4750</v>
      </c>
    </row>
    <row r="15" spans="1:2" ht="29" x14ac:dyDescent="0.35">
      <c r="A15" s="3" t="s">
        <v>4751</v>
      </c>
      <c r="B15" s="4" t="str">
        <f>LEFT(B39,LEN(B39)-2)</f>
        <v>Käimasolev (Implemented)</v>
      </c>
    </row>
    <row r="16" spans="1:2" ht="29" x14ac:dyDescent="0.35">
      <c r="A16" s="5" t="s">
        <v>4752</v>
      </c>
      <c r="B16" s="10" t="s">
        <v>4753</v>
      </c>
    </row>
    <row r="17" spans="1:2" ht="29" x14ac:dyDescent="0.35">
      <c r="A17" s="3" t="s">
        <v>4754</v>
      </c>
      <c r="B17" s="4" t="s">
        <v>4755</v>
      </c>
    </row>
    <row r="18" spans="1:2" ht="29" x14ac:dyDescent="0.35">
      <c r="A18" s="5" t="s">
        <v>4756</v>
      </c>
      <c r="B18" s="10" t="s">
        <v>4757</v>
      </c>
    </row>
    <row r="19" spans="1:2" ht="29" x14ac:dyDescent="0.35">
      <c r="A19" s="3" t="s">
        <v>4758</v>
      </c>
      <c r="B19" s="4" t="s">
        <v>4759</v>
      </c>
    </row>
    <row r="22" spans="1:2" x14ac:dyDescent="0.35">
      <c r="A22" s="2" t="s">
        <v>4760</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c r="B26" t="s">
        <v>4761</v>
      </c>
    </row>
    <row r="27" spans="1:2" x14ac:dyDescent="0.35">
      <c r="A27" t="str">
        <f>Input!B7</f>
        <v>Planeerimine (Planning)</v>
      </c>
    </row>
    <row r="28" spans="1:2" x14ac:dyDescent="0.35">
      <c r="A28" t="str">
        <f>Input!B8</f>
        <v>Seadusandlus (Regulatory)</v>
      </c>
      <c r="B28" t="s">
        <v>4762</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4763</v>
      </c>
      <c r="B32" t="str">
        <f>CONCATENATE(IF(NOT(ISBLANK(B23)),A23&amp;"; ",""),IF(NOT(ISBLANK(B24)),A24&amp;"; ",""),IF(NOT(ISBLANK(B25)),A25&amp;"; ",""),IF(NOT(ISBLANK(B26)),A26&amp;"; ",""),IF(NOT(ISBLANK(B27)),A27&amp;"; ",""),IF(NOT(ISBLANK(B28)),A28&amp;"; ",""),IF(NOT(ISBLANK(B29)),A29&amp;"; ",""),IF(NOT(ISBLANK(B30)),A30&amp;"; ",""),,IF(NOT(ISBLANK(B31)),A31&amp;"; ",""))</f>
        <v xml:space="preserve">Teavitamine (Information); Seadusandlus (Regulatory); </v>
      </c>
    </row>
    <row r="34" spans="1:7" x14ac:dyDescent="0.35">
      <c r="A34" s="2" t="s">
        <v>4764</v>
      </c>
    </row>
    <row r="35" spans="1:7" x14ac:dyDescent="0.35">
      <c r="A35" t="str">
        <f>Input!C3</f>
        <v>Rakendatud (Adopted or Expired)</v>
      </c>
    </row>
    <row r="36" spans="1:7" x14ac:dyDescent="0.35">
      <c r="A36" t="str">
        <f>Input!C4</f>
        <v>Käimasolev (Implemented)</v>
      </c>
      <c r="B36" t="s">
        <v>4765</v>
      </c>
    </row>
    <row r="37" spans="1:7" x14ac:dyDescent="0.35">
      <c r="A37" t="str">
        <f>Input!C5</f>
        <v>Planeeritud (Planned)</v>
      </c>
    </row>
    <row r="38" spans="1:7" x14ac:dyDescent="0.35">
      <c r="A38" t="str">
        <f>Input!C6</f>
        <v>Kavandamisel (Provisional)</v>
      </c>
    </row>
    <row r="39" spans="1:7" x14ac:dyDescent="0.35">
      <c r="A39" t="s">
        <v>4766</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6153DBD-55F5-4AC7-9607-5652CE0E82A1}">
          <x14:formula1>
            <xm:f>Input!$A$3:$A$40</xm:f>
          </x14:formula1>
          <xm:sqref>B1</xm:sqref>
        </x14:dataValidation>
      </x14:dataValidations>
    </ext>
  </extLst>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9FAF4-42AC-4DB1-A4CB-E6E34895E3A4}">
  <sheetPr codeName="Leht47">
    <tabColor theme="7" tint="0.59999389629810485"/>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4767</v>
      </c>
      <c r="B1" s="4" t="s">
        <v>4768</v>
      </c>
    </row>
    <row r="2" spans="1:2" x14ac:dyDescent="0.35">
      <c r="A2" s="5" t="s">
        <v>4769</v>
      </c>
      <c r="B2" s="6"/>
    </row>
    <row r="3" spans="1:2" x14ac:dyDescent="0.35">
      <c r="A3" s="3" t="s">
        <v>4770</v>
      </c>
      <c r="B3" s="7" t="str">
        <f ca="1">MID(CELL("filename",A1),FIND("]",CELL("filename",A1))+1,255)</f>
        <v>JM4</v>
      </c>
    </row>
    <row r="4" spans="1:2" ht="29" x14ac:dyDescent="0.35">
      <c r="A4" s="5" t="s">
        <v>4771</v>
      </c>
      <c r="B4" s="6" t="s">
        <v>4772</v>
      </c>
    </row>
    <row r="5" spans="1:2" ht="29" x14ac:dyDescent="0.35">
      <c r="A5" s="3" t="s">
        <v>4773</v>
      </c>
      <c r="B5" s="7" t="s">
        <v>4774</v>
      </c>
    </row>
    <row r="6" spans="1:2" x14ac:dyDescent="0.35">
      <c r="A6" s="5" t="s">
        <v>4775</v>
      </c>
      <c r="B6" s="6"/>
    </row>
    <row r="7" spans="1:2" ht="72.5" x14ac:dyDescent="0.35">
      <c r="A7" s="3" t="s">
        <v>4776</v>
      </c>
      <c r="B7" s="7" t="s">
        <v>4777</v>
      </c>
    </row>
    <row r="8" spans="1:2" ht="29" x14ac:dyDescent="0.35">
      <c r="A8" s="8" t="s">
        <v>4778</v>
      </c>
      <c r="B8" s="6" t="s">
        <v>4779</v>
      </c>
    </row>
    <row r="9" spans="1:2" x14ac:dyDescent="0.35">
      <c r="A9" s="3" t="s">
        <v>4780</v>
      </c>
      <c r="B9" s="7" t="s">
        <v>4781</v>
      </c>
    </row>
    <row r="10" spans="1:2" ht="29" x14ac:dyDescent="0.35">
      <c r="A10" s="5" t="s">
        <v>4782</v>
      </c>
      <c r="B10" s="6" t="s">
        <v>4783</v>
      </c>
    </row>
    <row r="11" spans="1:2" x14ac:dyDescent="0.35">
      <c r="A11" s="3" t="s">
        <v>4784</v>
      </c>
      <c r="B11" s="7"/>
    </row>
    <row r="12" spans="1:2" x14ac:dyDescent="0.35">
      <c r="A12" s="5" t="s">
        <v>4785</v>
      </c>
      <c r="B12" s="9"/>
    </row>
    <row r="13" spans="1:2" x14ac:dyDescent="0.35">
      <c r="A13" s="3" t="s">
        <v>4786</v>
      </c>
      <c r="B13" s="4" t="str">
        <f>LEFT(B32,LEN(B32)-2)</f>
        <v>Teavitamine (Information)</v>
      </c>
    </row>
    <row r="14" spans="1:2" ht="29" x14ac:dyDescent="0.35">
      <c r="A14" s="5" t="s">
        <v>4787</v>
      </c>
      <c r="B14" s="44" t="s">
        <v>4788</v>
      </c>
    </row>
    <row r="15" spans="1:2" ht="29" x14ac:dyDescent="0.35">
      <c r="A15" s="3" t="s">
        <v>4789</v>
      </c>
      <c r="B15" s="4" t="str">
        <f>LEFT(B39,LEN(B39)-2)</f>
        <v>Käimasolev (Implemented)</v>
      </c>
    </row>
    <row r="16" spans="1:2" ht="29" x14ac:dyDescent="0.35">
      <c r="A16" s="5" t="s">
        <v>4790</v>
      </c>
      <c r="B16" s="10" t="s">
        <v>4791</v>
      </c>
    </row>
    <row r="17" spans="1:2" ht="29" x14ac:dyDescent="0.35">
      <c r="A17" s="3" t="s">
        <v>4792</v>
      </c>
      <c r="B17" s="4" t="s">
        <v>4793</v>
      </c>
    </row>
    <row r="18" spans="1:2" ht="29" x14ac:dyDescent="0.35">
      <c r="A18" s="5" t="s">
        <v>4794</v>
      </c>
      <c r="B18" s="10" t="s">
        <v>4795</v>
      </c>
    </row>
    <row r="19" spans="1:2" ht="29" x14ac:dyDescent="0.35">
      <c r="A19" s="3" t="s">
        <v>4796</v>
      </c>
      <c r="B19" s="4" t="s">
        <v>4797</v>
      </c>
    </row>
    <row r="22" spans="1:2" x14ac:dyDescent="0.35">
      <c r="A22" s="2" t="s">
        <v>4798</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c r="B26" t="s">
        <v>4799</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4800</v>
      </c>
      <c r="B32" t="str">
        <f>CONCATENATE(IF(NOT(ISBLANK(B23)),A23&amp;"; ",""),IF(NOT(ISBLANK(B24)),A24&amp;"; ",""),IF(NOT(ISBLANK(B25)),A25&amp;"; ",""),IF(NOT(ISBLANK(B26)),A26&amp;"; ",""),IF(NOT(ISBLANK(B27)),A27&amp;"; ",""),IF(NOT(ISBLANK(B28)),A28&amp;"; ",""),IF(NOT(ISBLANK(B29)),A29&amp;"; ",""),IF(NOT(ISBLANK(B30)),A30&amp;"; ",""),,IF(NOT(ISBLANK(B31)),A31&amp;"; ",""))</f>
        <v xml:space="preserve">Teavitamine (Information); </v>
      </c>
    </row>
    <row r="34" spans="1:7" x14ac:dyDescent="0.35">
      <c r="A34" s="2" t="s">
        <v>4801</v>
      </c>
    </row>
    <row r="35" spans="1:7" x14ac:dyDescent="0.35">
      <c r="A35" t="str">
        <f>Input!C3</f>
        <v>Rakendatud (Adopted or Expired)</v>
      </c>
    </row>
    <row r="36" spans="1:7" x14ac:dyDescent="0.35">
      <c r="A36" t="str">
        <f>Input!C4</f>
        <v>Käimasolev (Implemented)</v>
      </c>
      <c r="B36" t="s">
        <v>4802</v>
      </c>
    </row>
    <row r="37" spans="1:7" x14ac:dyDescent="0.35">
      <c r="A37" t="str">
        <f>Input!C5</f>
        <v>Planeeritud (Planned)</v>
      </c>
    </row>
    <row r="38" spans="1:7" x14ac:dyDescent="0.35">
      <c r="A38" t="str">
        <f>Input!C6</f>
        <v>Kavandamisel (Provisional)</v>
      </c>
    </row>
    <row r="39" spans="1:7" x14ac:dyDescent="0.35">
      <c r="A39" t="s">
        <v>4803</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E3E02F0-EA29-4F46-B8E5-785E43CE334A}">
          <x14:formula1>
            <xm:f>Input!$A$3:$A$40</xm:f>
          </x14:formula1>
          <xm:sqref>B1</xm:sqref>
        </x14:dataValidation>
      </x14:dataValidations>
    </ext>
  </extLst>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D57C0-E422-44CA-9289-0AACC506D505}">
  <sheetPr>
    <tabColor rgb="FF00B050"/>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4804</v>
      </c>
      <c r="B1" s="4" t="s">
        <v>4805</v>
      </c>
    </row>
    <row r="2" spans="1:2" x14ac:dyDescent="0.35">
      <c r="A2" s="5" t="s">
        <v>4806</v>
      </c>
      <c r="B2" s="6"/>
    </row>
    <row r="3" spans="1:2" x14ac:dyDescent="0.35">
      <c r="A3" s="3" t="s">
        <v>4807</v>
      </c>
      <c r="B3" s="7"/>
    </row>
    <row r="4" spans="1:2" ht="29" x14ac:dyDescent="0.35">
      <c r="A4" s="5" t="s">
        <v>4808</v>
      </c>
      <c r="B4" s="6" t="s">
        <v>4809</v>
      </c>
    </row>
    <row r="5" spans="1:2" x14ac:dyDescent="0.35">
      <c r="A5" s="3" t="s">
        <v>4810</v>
      </c>
      <c r="B5" s="7"/>
    </row>
    <row r="6" spans="1:2" x14ac:dyDescent="0.35">
      <c r="A6" s="5" t="s">
        <v>4811</v>
      </c>
      <c r="B6" s="6"/>
    </row>
    <row r="7" spans="1:2" ht="43.5" x14ac:dyDescent="0.35">
      <c r="A7" s="3" t="s">
        <v>4812</v>
      </c>
      <c r="B7" s="7" t="s">
        <v>4813</v>
      </c>
    </row>
    <row r="8" spans="1:2" ht="29" x14ac:dyDescent="0.35">
      <c r="A8" s="8" t="s">
        <v>4814</v>
      </c>
      <c r="B8" s="6" t="s">
        <v>4815</v>
      </c>
    </row>
    <row r="9" spans="1:2" x14ac:dyDescent="0.35">
      <c r="A9" s="3" t="s">
        <v>4816</v>
      </c>
      <c r="B9" s="7" t="s">
        <v>4817</v>
      </c>
    </row>
    <row r="10" spans="1:2" ht="29" x14ac:dyDescent="0.35">
      <c r="A10" s="5" t="s">
        <v>4818</v>
      </c>
      <c r="B10" s="6" t="s">
        <v>4819</v>
      </c>
    </row>
    <row r="11" spans="1:2" x14ac:dyDescent="0.35">
      <c r="A11" s="3" t="s">
        <v>4820</v>
      </c>
      <c r="B11" s="7"/>
    </row>
    <row r="12" spans="1:2" x14ac:dyDescent="0.35">
      <c r="A12" s="5" t="s">
        <v>4821</v>
      </c>
      <c r="B12" s="9"/>
    </row>
    <row r="13" spans="1:2" x14ac:dyDescent="0.35">
      <c r="A13" s="3" t="s">
        <v>4822</v>
      </c>
      <c r="B13" s="4" t="str">
        <f>LEFT(B32,LEN(B32)-2)</f>
        <v>Otsene toetus (Economic)</v>
      </c>
    </row>
    <row r="14" spans="1:2" ht="29" x14ac:dyDescent="0.35">
      <c r="A14" s="5" t="s">
        <v>4823</v>
      </c>
      <c r="B14" s="44" t="s">
        <v>4824</v>
      </c>
    </row>
    <row r="15" spans="1:2" ht="29" x14ac:dyDescent="0.35">
      <c r="A15" s="3" t="s">
        <v>4825</v>
      </c>
      <c r="B15" s="4" t="str">
        <f>LEFT(B39,LEN(B39)-2)</f>
        <v>Käimasolev (Implemented)</v>
      </c>
    </row>
    <row r="16" spans="1:2" ht="29" x14ac:dyDescent="0.35">
      <c r="A16" s="5" t="s">
        <v>4826</v>
      </c>
      <c r="B16" s="10">
        <v>2022</v>
      </c>
    </row>
    <row r="17" spans="1:2" ht="29" x14ac:dyDescent="0.35">
      <c r="A17" s="3" t="s">
        <v>4827</v>
      </c>
      <c r="B17" s="4" t="s">
        <v>4828</v>
      </c>
    </row>
    <row r="18" spans="1:2" ht="29" x14ac:dyDescent="0.35">
      <c r="A18" s="5" t="s">
        <v>4829</v>
      </c>
      <c r="B18" s="10" t="s">
        <v>4830</v>
      </c>
    </row>
    <row r="19" spans="1:2" ht="29" x14ac:dyDescent="0.35">
      <c r="A19" s="3" t="s">
        <v>4831</v>
      </c>
      <c r="B19" s="11" t="s">
        <v>4832</v>
      </c>
    </row>
    <row r="20" spans="1:2" x14ac:dyDescent="0.35">
      <c r="A20" s="5" t="s">
        <v>4833</v>
      </c>
    </row>
    <row r="22" spans="1:2" x14ac:dyDescent="0.35">
      <c r="A22" s="2" t="s">
        <v>4834</v>
      </c>
    </row>
    <row r="23" spans="1:2" x14ac:dyDescent="0.35">
      <c r="A23" t="str">
        <f>Input!B3</f>
        <v>Otsene toetus (Economic)</v>
      </c>
      <c r="B23" t="s">
        <v>4835</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4836</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4837</v>
      </c>
    </row>
    <row r="35" spans="1:7" x14ac:dyDescent="0.35">
      <c r="A35" t="str">
        <f>Input!C3</f>
        <v>Rakendatud (Adopted or Expired)</v>
      </c>
    </row>
    <row r="36" spans="1:7" x14ac:dyDescent="0.35">
      <c r="A36" t="str">
        <f>Input!C4</f>
        <v>Käimasolev (Implemented)</v>
      </c>
      <c r="B36" t="s">
        <v>4838</v>
      </c>
    </row>
    <row r="37" spans="1:7" x14ac:dyDescent="0.35">
      <c r="A37" t="str">
        <f>Input!C5</f>
        <v>Planeeritud (Planned)</v>
      </c>
    </row>
    <row r="38" spans="1:7" x14ac:dyDescent="0.35">
      <c r="A38" t="str">
        <f>Input!C6</f>
        <v>Kavandamisel (Provisional)</v>
      </c>
    </row>
    <row r="39" spans="1:7" x14ac:dyDescent="0.35">
      <c r="A39" t="s">
        <v>4839</v>
      </c>
      <c r="B39" t="str">
        <f>CONCATENATE(IF(NOT(ISBLANK(B35)),A35&amp;"; ", ""),IF(NOT(ISBLANK(B36)),A36&amp;"; ",""),IF(NOT(ISBLANK(B37)),A37&amp;"; ",""),IF(NOT(ISBLANK(B38)),A38&amp;"; ",""))</f>
        <v xml:space="preserve">Käimasolev (Implemented); </v>
      </c>
    </row>
    <row r="47" spans="1:7" x14ac:dyDescent="0.35">
      <c r="G47" s="15"/>
    </row>
  </sheetData>
  <hyperlinks>
    <hyperlink ref="B19" r:id="rId1" xr:uid="{0B8F80E5-A4CC-4A8B-B95A-D4E2F31BDB0A}"/>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7295C57-97CE-4191-8D2E-3CBFC725DCF5}">
          <x14:formula1>
            <xm:f>Input!$A$3:$A$40</xm:f>
          </x14:formula1>
          <xm:sqref>B1</xm:sqref>
        </x14:dataValidation>
      </x14:dataValidations>
    </ext>
  </extLst>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5DA99-AD5B-4624-A218-BD77CAEC9EBD}">
  <sheetPr>
    <tabColor rgb="FF00B05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4840</v>
      </c>
      <c r="B1" s="4" t="s">
        <v>4841</v>
      </c>
    </row>
    <row r="2" spans="1:2" x14ac:dyDescent="0.35">
      <c r="A2" s="5" t="s">
        <v>4842</v>
      </c>
      <c r="B2" s="6"/>
    </row>
    <row r="3" spans="1:2" x14ac:dyDescent="0.35">
      <c r="A3" s="3" t="s">
        <v>4843</v>
      </c>
      <c r="B3" s="7"/>
    </row>
    <row r="4" spans="1:2" ht="29" x14ac:dyDescent="0.35">
      <c r="A4" s="5" t="s">
        <v>4844</v>
      </c>
      <c r="B4" s="6" t="s">
        <v>4845</v>
      </c>
    </row>
    <row r="5" spans="1:2" x14ac:dyDescent="0.35">
      <c r="A5" s="3" t="s">
        <v>4846</v>
      </c>
      <c r="B5" s="7"/>
    </row>
    <row r="6" spans="1:2" x14ac:dyDescent="0.35">
      <c r="A6" s="5" t="s">
        <v>4847</v>
      </c>
      <c r="B6" s="6"/>
    </row>
    <row r="7" spans="1:2" ht="72.5" x14ac:dyDescent="0.35">
      <c r="A7" s="3" t="s">
        <v>4848</v>
      </c>
      <c r="B7" s="7" t="s">
        <v>4849</v>
      </c>
    </row>
    <row r="8" spans="1:2" ht="29" x14ac:dyDescent="0.35">
      <c r="A8" s="8" t="s">
        <v>4850</v>
      </c>
      <c r="B8" s="6" t="s">
        <v>4851</v>
      </c>
    </row>
    <row r="9" spans="1:2" x14ac:dyDescent="0.35">
      <c r="A9" s="3" t="s">
        <v>4852</v>
      </c>
      <c r="B9" s="7" t="s">
        <v>4853</v>
      </c>
    </row>
    <row r="10" spans="1:2" ht="29" x14ac:dyDescent="0.35">
      <c r="A10" s="5" t="s">
        <v>4854</v>
      </c>
      <c r="B10" s="6" t="s">
        <v>4855</v>
      </c>
    </row>
    <row r="11" spans="1:2" x14ac:dyDescent="0.35">
      <c r="A11" s="3" t="s">
        <v>4856</v>
      </c>
      <c r="B11" s="7"/>
    </row>
    <row r="12" spans="1:2" x14ac:dyDescent="0.35">
      <c r="A12" s="5" t="s">
        <v>4857</v>
      </c>
      <c r="B12" s="9"/>
    </row>
    <row r="13" spans="1:2" x14ac:dyDescent="0.35">
      <c r="A13" s="3" t="s">
        <v>4858</v>
      </c>
      <c r="B13" s="4" t="str">
        <f>LEFT(B32,LEN(B32)-2)</f>
        <v>Otsene toetus (Economic)</v>
      </c>
    </row>
    <row r="14" spans="1:2" ht="29" x14ac:dyDescent="0.35">
      <c r="A14" s="5" t="s">
        <v>4859</v>
      </c>
      <c r="B14" s="44" t="s">
        <v>4860</v>
      </c>
    </row>
    <row r="15" spans="1:2" ht="29" x14ac:dyDescent="0.35">
      <c r="A15" s="3" t="s">
        <v>4861</v>
      </c>
      <c r="B15" s="4" t="str">
        <f>LEFT(B39,LEN(B39)-2)</f>
        <v>Käimasolev (Implemented)</v>
      </c>
    </row>
    <row r="16" spans="1:2" ht="29" x14ac:dyDescent="0.35">
      <c r="A16" s="5" t="s">
        <v>4862</v>
      </c>
      <c r="B16" s="10">
        <v>2012</v>
      </c>
    </row>
    <row r="17" spans="1:2" ht="29" x14ac:dyDescent="0.35">
      <c r="A17" s="3" t="s">
        <v>4863</v>
      </c>
      <c r="B17" s="4" t="s">
        <v>4864</v>
      </c>
    </row>
    <row r="18" spans="1:2" ht="29" x14ac:dyDescent="0.35">
      <c r="A18" s="5" t="s">
        <v>4865</v>
      </c>
      <c r="B18" s="10" t="s">
        <v>4866</v>
      </c>
    </row>
    <row r="19" spans="1:2" ht="29" x14ac:dyDescent="0.35">
      <c r="A19" s="3" t="s">
        <v>4867</v>
      </c>
      <c r="B19" s="11" t="s">
        <v>4868</v>
      </c>
    </row>
    <row r="20" spans="1:2" x14ac:dyDescent="0.35">
      <c r="A20" s="5" t="s">
        <v>4869</v>
      </c>
      <c r="B20" s="5"/>
    </row>
    <row r="22" spans="1:2" x14ac:dyDescent="0.35">
      <c r="A22" s="2" t="s">
        <v>4870</v>
      </c>
    </row>
    <row r="23" spans="1:2" x14ac:dyDescent="0.35">
      <c r="A23" t="str">
        <f>Input!B3</f>
        <v>Otsene toetus (Economic)</v>
      </c>
      <c r="B23" t="s">
        <v>4871</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4872</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4873</v>
      </c>
    </row>
    <row r="35" spans="1:7" x14ac:dyDescent="0.35">
      <c r="A35" t="str">
        <f>Input!C3</f>
        <v>Rakendatud (Adopted or Expired)</v>
      </c>
    </row>
    <row r="36" spans="1:7" x14ac:dyDescent="0.35">
      <c r="A36" t="str">
        <f>Input!C4</f>
        <v>Käimasolev (Implemented)</v>
      </c>
      <c r="B36" t="s">
        <v>4874</v>
      </c>
    </row>
    <row r="37" spans="1:7" x14ac:dyDescent="0.35">
      <c r="A37" t="str">
        <f>Input!C5</f>
        <v>Planeeritud (Planned)</v>
      </c>
    </row>
    <row r="38" spans="1:7" x14ac:dyDescent="0.35">
      <c r="A38" t="str">
        <f>Input!C6</f>
        <v>Kavandamisel (Provisional)</v>
      </c>
    </row>
    <row r="39" spans="1:7" x14ac:dyDescent="0.35">
      <c r="A39" t="s">
        <v>4875</v>
      </c>
      <c r="B39" t="str">
        <f>CONCATENATE(IF(NOT(ISBLANK(B35)),A35&amp;"; ", ""),IF(NOT(ISBLANK(B36)),A36&amp;"; ",""),IF(NOT(ISBLANK(B37)),A37&amp;"; ",""),IF(NOT(ISBLANK(B38)),A38&amp;"; ",""))</f>
        <v xml:space="preserve">Käimasolev (Implemented); </v>
      </c>
    </row>
    <row r="47" spans="1:7" x14ac:dyDescent="0.35">
      <c r="G47" s="15"/>
    </row>
  </sheetData>
  <hyperlinks>
    <hyperlink ref="B19" r:id="rId1" xr:uid="{A4774CE8-0531-4705-A1D1-F9E055F13876}"/>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A0DD468-33FD-4997-8F6E-24A556A91CA1}">
          <x14:formula1>
            <xm:f>Input!$A$3:$A$40</xm:f>
          </x14:formula1>
          <xm:sqref>B1</xm:sqref>
        </x14:dataValidation>
      </x14:dataValidations>
    </ext>
  </extLst>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556AA-B95D-4D09-9D3F-5A2D54A365DF}">
  <sheetPr>
    <tabColor rgb="FF00B050"/>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4876</v>
      </c>
      <c r="B1" s="4" t="s">
        <v>4877</v>
      </c>
    </row>
    <row r="2" spans="1:2" x14ac:dyDescent="0.35">
      <c r="A2" s="5" t="s">
        <v>4878</v>
      </c>
      <c r="B2" s="6"/>
    </row>
    <row r="3" spans="1:2" x14ac:dyDescent="0.35">
      <c r="A3" s="3" t="s">
        <v>4879</v>
      </c>
      <c r="B3" s="7"/>
    </row>
    <row r="4" spans="1:2" x14ac:dyDescent="0.35">
      <c r="A4" s="5" t="s">
        <v>4880</v>
      </c>
      <c r="B4" s="6" t="s">
        <v>4881</v>
      </c>
    </row>
    <row r="5" spans="1:2" x14ac:dyDescent="0.35">
      <c r="A5" s="3" t="s">
        <v>4882</v>
      </c>
      <c r="B5" s="7"/>
    </row>
    <row r="6" spans="1:2" x14ac:dyDescent="0.35">
      <c r="A6" s="5" t="s">
        <v>4883</v>
      </c>
      <c r="B6" s="6"/>
    </row>
    <row r="7" spans="1:2" ht="72.5" x14ac:dyDescent="0.35">
      <c r="A7" s="3" t="s">
        <v>4884</v>
      </c>
      <c r="B7" s="7" t="s">
        <v>4885</v>
      </c>
    </row>
    <row r="8" spans="1:2" ht="29" x14ac:dyDescent="0.35">
      <c r="A8" s="8" t="s">
        <v>4886</v>
      </c>
      <c r="B8" s="6" t="s">
        <v>4887</v>
      </c>
    </row>
    <row r="9" spans="1:2" x14ac:dyDescent="0.35">
      <c r="A9" s="3" t="s">
        <v>4888</v>
      </c>
      <c r="B9" s="7" t="s">
        <v>4889</v>
      </c>
    </row>
    <row r="10" spans="1:2" ht="29" x14ac:dyDescent="0.35">
      <c r="A10" s="5" t="s">
        <v>4890</v>
      </c>
      <c r="B10" s="6" t="s">
        <v>4891</v>
      </c>
    </row>
    <row r="11" spans="1:2" x14ac:dyDescent="0.35">
      <c r="A11" s="3" t="s">
        <v>4892</v>
      </c>
      <c r="B11" s="7"/>
    </row>
    <row r="12" spans="1:2" x14ac:dyDescent="0.35">
      <c r="A12" s="5" t="s">
        <v>4893</v>
      </c>
      <c r="B12" s="9"/>
    </row>
    <row r="13" spans="1:2" ht="30.75" customHeight="1" x14ac:dyDescent="0.35">
      <c r="A13" s="3" t="s">
        <v>4894</v>
      </c>
      <c r="B13" s="4" t="str">
        <f>LEFT(B32,LEN(B32)-2)</f>
        <v>Otsene toetus (Economic); Teavitamine (Information); Seadusandlus (Regulatory); Teadus- ja arendustegevus (Research)</v>
      </c>
    </row>
    <row r="14" spans="1:2" ht="101.5" x14ac:dyDescent="0.35">
      <c r="A14" s="5" t="s">
        <v>4895</v>
      </c>
      <c r="B14" s="44" t="s">
        <v>4896</v>
      </c>
    </row>
    <row r="15" spans="1:2" ht="29" x14ac:dyDescent="0.35">
      <c r="A15" s="3" t="s">
        <v>4897</v>
      </c>
      <c r="B15" s="4" t="str">
        <f>LEFT(B39,LEN(B39)-2)</f>
        <v>Käimasolev (Implemented)</v>
      </c>
    </row>
    <row r="16" spans="1:2" ht="29" x14ac:dyDescent="0.35">
      <c r="A16" s="5" t="s">
        <v>4898</v>
      </c>
      <c r="B16" s="10">
        <v>2020</v>
      </c>
    </row>
    <row r="17" spans="1:2" ht="29" x14ac:dyDescent="0.35">
      <c r="A17" s="3" t="s">
        <v>4899</v>
      </c>
      <c r="B17" s="4" t="s">
        <v>4900</v>
      </c>
    </row>
    <row r="18" spans="1:2" ht="29" x14ac:dyDescent="0.35">
      <c r="A18" s="5" t="s">
        <v>4901</v>
      </c>
      <c r="B18" s="10" t="s">
        <v>4902</v>
      </c>
    </row>
    <row r="19" spans="1:2" ht="29" x14ac:dyDescent="0.35">
      <c r="A19" s="3" t="s">
        <v>4903</v>
      </c>
      <c r="B19" s="11" t="s">
        <v>4904</v>
      </c>
    </row>
    <row r="20" spans="1:2" x14ac:dyDescent="0.35">
      <c r="A20" s="5" t="s">
        <v>4905</v>
      </c>
      <c r="B20" s="31"/>
    </row>
    <row r="22" spans="1:2" x14ac:dyDescent="0.35">
      <c r="A22" s="2" t="s">
        <v>4906</v>
      </c>
    </row>
    <row r="23" spans="1:2" x14ac:dyDescent="0.35">
      <c r="A23" t="str">
        <f>Input!B3</f>
        <v>Otsene toetus (Economic)</v>
      </c>
      <c r="B23" t="s">
        <v>4907</v>
      </c>
    </row>
    <row r="24" spans="1:2" x14ac:dyDescent="0.35">
      <c r="A24" t="str">
        <f>Input!B4</f>
        <v>Haridus (Education)</v>
      </c>
    </row>
    <row r="25" spans="1:2" x14ac:dyDescent="0.35">
      <c r="A25" t="str">
        <f>Input!B5</f>
        <v>Maksundus (Fiscal)</v>
      </c>
    </row>
    <row r="26" spans="1:2" x14ac:dyDescent="0.35">
      <c r="A26" t="str">
        <f>Input!B6</f>
        <v>Teavitamine (Information)</v>
      </c>
      <c r="B26" t="s">
        <v>4908</v>
      </c>
    </row>
    <row r="27" spans="1:2" x14ac:dyDescent="0.35">
      <c r="A27" t="str">
        <f>Input!B7</f>
        <v>Planeerimine (Planning)</v>
      </c>
    </row>
    <row r="28" spans="1:2" x14ac:dyDescent="0.35">
      <c r="A28" t="str">
        <f>Input!B8</f>
        <v>Seadusandlus (Regulatory)</v>
      </c>
      <c r="B28" t="s">
        <v>4909</v>
      </c>
    </row>
    <row r="29" spans="1:2" x14ac:dyDescent="0.35">
      <c r="A29" t="str">
        <f>Input!B9</f>
        <v>Teadus- ja arendustegevus (Research)</v>
      </c>
      <c r="B29" t="s">
        <v>4910</v>
      </c>
    </row>
    <row r="30" spans="1:2" x14ac:dyDescent="0.35">
      <c r="A30" t="str">
        <f>Input!B10</f>
        <v>Vabatahtlik (Voluntary)</v>
      </c>
    </row>
    <row r="31" spans="1:2" x14ac:dyDescent="0.35">
      <c r="A31" t="str">
        <f>Input!B11</f>
        <v>Muu (Other)</v>
      </c>
    </row>
    <row r="32" spans="1:2" x14ac:dyDescent="0.35">
      <c r="A32" t="s">
        <v>4911</v>
      </c>
      <c r="B32" t="str">
        <f>CONCATENATE(IF(NOT(ISBLANK(B23)),A23&amp;"; ",""),IF(NOT(ISBLANK(B24)),A24&amp;"; ",""),IF(NOT(ISBLANK(B25)),A25&amp;"; ",""),IF(NOT(ISBLANK(B26)),A26&amp;"; ",""),IF(NOT(ISBLANK(B27)),A27&amp;"; ",""),IF(NOT(ISBLANK(B28)),A28&amp;"; ",""),IF(NOT(ISBLANK(B29)),A29&amp;"; ",""),IF(NOT(ISBLANK(B30)),A30&amp;"; ",""),,IF(NOT(ISBLANK(B31)),A31&amp;"; ",""))</f>
        <v xml:space="preserve">Otsene toetus (Economic); Teavitamine (Information); Seadusandlus (Regulatory); Teadus- ja arendustegevus (Research); </v>
      </c>
    </row>
    <row r="34" spans="1:7" x14ac:dyDescent="0.35">
      <c r="A34" s="2" t="s">
        <v>4912</v>
      </c>
    </row>
    <row r="35" spans="1:7" x14ac:dyDescent="0.35">
      <c r="A35" t="str">
        <f>Input!C3</f>
        <v>Rakendatud (Adopted or Expired)</v>
      </c>
    </row>
    <row r="36" spans="1:7" x14ac:dyDescent="0.35">
      <c r="A36" t="str">
        <f>Input!C4</f>
        <v>Käimasolev (Implemented)</v>
      </c>
      <c r="B36" t="s">
        <v>4913</v>
      </c>
    </row>
    <row r="37" spans="1:7" x14ac:dyDescent="0.35">
      <c r="A37" t="str">
        <f>Input!C5</f>
        <v>Planeeritud (Planned)</v>
      </c>
    </row>
    <row r="38" spans="1:7" x14ac:dyDescent="0.35">
      <c r="A38" t="str">
        <f>Input!C6</f>
        <v>Kavandamisel (Provisional)</v>
      </c>
    </row>
    <row r="39" spans="1:7" x14ac:dyDescent="0.35">
      <c r="A39" t="s">
        <v>4914</v>
      </c>
      <c r="B39" t="str">
        <f>CONCATENATE(IF(NOT(ISBLANK(B35)),A35&amp;"; ", ""),IF(NOT(ISBLANK(B36)),A36&amp;"; ",""),IF(NOT(ISBLANK(B37)),A37&amp;"; ",""),IF(NOT(ISBLANK(B38)),A38&amp;"; ",""))</f>
        <v xml:space="preserve">Käimasolev (Implemented); </v>
      </c>
    </row>
    <row r="47" spans="1:7" x14ac:dyDescent="0.35">
      <c r="G47" s="15"/>
    </row>
  </sheetData>
  <hyperlinks>
    <hyperlink ref="B19" r:id="rId1" xr:uid="{DC6BFE58-5D6C-4913-AB46-4C8CC88BDF22}"/>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768E12C5-02E3-4882-975C-5FE7CF69E319}">
          <x14:formula1>
            <xm:f>Input!$A$3:$A$40</xm:f>
          </x14:formula1>
          <xm:sqref>B1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51746-4CF8-4F54-AC11-F18575C2F335}">
  <sheetPr>
    <tabColor theme="2" tint="-0.249977111117893"/>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3" x14ac:dyDescent="0.35">
      <c r="A1" s="3" t="s">
        <v>1028</v>
      </c>
      <c r="B1" s="4" t="s">
        <v>1029</v>
      </c>
    </row>
    <row r="2" spans="1:3" x14ac:dyDescent="0.35">
      <c r="A2" s="5" t="s">
        <v>1030</v>
      </c>
      <c r="B2" s="6" t="s">
        <v>1031</v>
      </c>
    </row>
    <row r="3" spans="1:3" x14ac:dyDescent="0.35">
      <c r="A3" s="3" t="s">
        <v>1032</v>
      </c>
      <c r="B3" s="7" t="str">
        <f ca="1">MID(CELL("filename",A1),FIND("]",CELL("filename",A1))+1,255)</f>
        <v>EN3c</v>
      </c>
    </row>
    <row r="4" spans="1:3" x14ac:dyDescent="0.35">
      <c r="A4" s="5" t="s">
        <v>1033</v>
      </c>
      <c r="B4" s="6" t="s">
        <v>1034</v>
      </c>
    </row>
    <row r="5" spans="1:3" x14ac:dyDescent="0.35">
      <c r="A5" s="3" t="s">
        <v>1035</v>
      </c>
      <c r="B5" s="7" t="e">
        <f>LEFT(B57,LEN(B57)-2)</f>
        <v>#VALUE!</v>
      </c>
      <c r="C5" s="24"/>
    </row>
    <row r="6" spans="1:3" x14ac:dyDescent="0.35">
      <c r="A6" s="5" t="s">
        <v>1036</v>
      </c>
      <c r="B6" s="10"/>
    </row>
    <row r="7" spans="1:3" ht="58" x14ac:dyDescent="0.35">
      <c r="A7" s="3" t="s">
        <v>1037</v>
      </c>
      <c r="B7" s="4" t="s">
        <v>1038</v>
      </c>
      <c r="C7" s="24"/>
    </row>
    <row r="8" spans="1:3" ht="29" x14ac:dyDescent="0.35">
      <c r="A8" s="8" t="s">
        <v>1039</v>
      </c>
      <c r="B8" s="6" t="s">
        <v>1040</v>
      </c>
    </row>
    <row r="9" spans="1:3" ht="29" x14ac:dyDescent="0.35">
      <c r="A9" s="3" t="s">
        <v>1041</v>
      </c>
      <c r="B9" s="4" t="s">
        <v>1042</v>
      </c>
    </row>
    <row r="10" spans="1:3" ht="29" x14ac:dyDescent="0.35">
      <c r="A10" s="5" t="s">
        <v>1043</v>
      </c>
      <c r="B10" s="14" t="s">
        <v>1044</v>
      </c>
    </row>
    <row r="11" spans="1:3" x14ac:dyDescent="0.35">
      <c r="A11" s="3" t="s">
        <v>1045</v>
      </c>
      <c r="B11" s="7"/>
    </row>
    <row r="12" spans="1:3" x14ac:dyDescent="0.35">
      <c r="A12" s="5" t="s">
        <v>1046</v>
      </c>
      <c r="B12" s="81" t="s">
        <v>1047</v>
      </c>
    </row>
    <row r="13" spans="1:3" x14ac:dyDescent="0.35">
      <c r="A13" s="3" t="s">
        <v>1048</v>
      </c>
      <c r="B13" s="4" t="str">
        <f>LEFT(B32,LEN(B32)-2)</f>
        <v>Otsene toetus (Economic)</v>
      </c>
    </row>
    <row r="14" spans="1:3" ht="130.5" x14ac:dyDescent="0.35">
      <c r="A14" s="5" t="s">
        <v>1049</v>
      </c>
      <c r="B14" s="10" t="s">
        <v>1050</v>
      </c>
    </row>
    <row r="15" spans="1:3" ht="29" x14ac:dyDescent="0.35">
      <c r="A15" s="3" t="s">
        <v>1051</v>
      </c>
      <c r="B15" s="4" t="str">
        <f>LEFT(B39,LEN(B39)-2)</f>
        <v>Käimasolev (Implemented)</v>
      </c>
    </row>
    <row r="16" spans="1:3" ht="29" x14ac:dyDescent="0.35">
      <c r="A16" s="5" t="s">
        <v>1052</v>
      </c>
      <c r="B16" s="10" t="s">
        <v>1053</v>
      </c>
    </row>
    <row r="17" spans="1:2" ht="29" x14ac:dyDescent="0.35">
      <c r="A17" s="3" t="s">
        <v>1054</v>
      </c>
      <c r="B17" s="4" t="s">
        <v>1055</v>
      </c>
    </row>
    <row r="18" spans="1:2" ht="29" x14ac:dyDescent="0.35">
      <c r="A18" s="5" t="s">
        <v>1056</v>
      </c>
      <c r="B18" s="10" t="s">
        <v>1057</v>
      </c>
    </row>
    <row r="19" spans="1:2" ht="29" x14ac:dyDescent="0.35">
      <c r="A19" s="3" t="s">
        <v>1058</v>
      </c>
      <c r="B19" s="11" t="s">
        <v>1059</v>
      </c>
    </row>
    <row r="20" spans="1:2" ht="29" x14ac:dyDescent="0.35">
      <c r="A20" s="5" t="s">
        <v>1060</v>
      </c>
      <c r="B20" s="10" t="s">
        <v>1061</v>
      </c>
    </row>
    <row r="22" spans="1:2" x14ac:dyDescent="0.35">
      <c r="A22" s="2" t="s">
        <v>1062</v>
      </c>
    </row>
    <row r="23" spans="1:2" x14ac:dyDescent="0.35">
      <c r="A23" t="str">
        <f>Input!B3</f>
        <v>Otsene toetus (Economic)</v>
      </c>
      <c r="B23" t="s">
        <v>1063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1064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1065</v>
      </c>
    </row>
    <row r="35" spans="1:7" x14ac:dyDescent="0.35">
      <c r="A35" t="str">
        <f>Input!C3</f>
        <v>Rakendatud (Adopted or Expired)</v>
      </c>
    </row>
    <row r="36" spans="1:7" x14ac:dyDescent="0.35">
      <c r="A36" t="str">
        <f>Input!C4</f>
        <v>Käimasolev (Implemented)</v>
      </c>
      <c r="B36" t="s">
        <v>1066</v>
      </c>
    </row>
    <row r="37" spans="1:7" x14ac:dyDescent="0.35">
      <c r="A37" t="str">
        <f>Input!C5</f>
        <v>Planeeritud (Planned)</v>
      </c>
    </row>
    <row r="38" spans="1:7" x14ac:dyDescent="0.35">
      <c r="A38" t="str">
        <f>Input!C6</f>
        <v>Kavandamisel (Provisional)</v>
      </c>
    </row>
    <row r="39" spans="1:7" x14ac:dyDescent="0.35">
      <c r="A39" t="s">
        <v>1067</v>
      </c>
      <c r="B39" t="str">
        <f>CONCATENATE(IF(NOT(ISBLANK(B35)),A35&amp;"; ", ""),IF(NOT(ISBLANK(B36)),A36&amp;"; ",""),IF(NOT(ISBLANK(B37)),A37&amp;"; ",""),IF(NOT(ISBLANK(B38)),A38&amp;"; ",""))</f>
        <v xml:space="preserve">Käimasolev (Implemented); </v>
      </c>
    </row>
    <row r="47" spans="1:7" x14ac:dyDescent="0.35">
      <c r="G47" s="15"/>
    </row>
  </sheetData>
  <hyperlinks>
    <hyperlink ref="B19" r:id="rId1" xr:uid="{CC90F2FB-9318-4565-8941-024D1968C72C}"/>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CA4841FF-A43F-4743-A26A-48E734E140A3}">
          <x14:formula1>
            <xm:f>Input!$A$3:$A$40</xm:f>
          </x14:formula1>
          <xm:sqref>B1</xm:sqref>
        </x14:dataValidation>
      </x14:dataValidations>
    </ext>
  </extLst>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653F9-D118-48C3-9D5A-86A6ED407297}">
  <sheetPr codeName="Leht52">
    <tabColor rgb="FF00B050"/>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4915</v>
      </c>
      <c r="B1" s="4" t="s">
        <v>4916</v>
      </c>
    </row>
    <row r="2" spans="1:2" x14ac:dyDescent="0.35">
      <c r="A2" s="5" t="s">
        <v>4917</v>
      </c>
      <c r="B2" s="6"/>
    </row>
    <row r="3" spans="1:2" x14ac:dyDescent="0.35">
      <c r="A3" s="3" t="s">
        <v>4918</v>
      </c>
      <c r="B3" s="7" t="str">
        <f ca="1">MID(CELL("filename",A1),FIND("]",CELL("filename",A1))+1,255)</f>
        <v>MM4</v>
      </c>
    </row>
    <row r="4" spans="1:2" ht="43.5" x14ac:dyDescent="0.35">
      <c r="A4" s="5" t="s">
        <v>4919</v>
      </c>
      <c r="B4" s="6" t="s">
        <v>4920</v>
      </c>
    </row>
    <row r="5" spans="1:2" ht="29" x14ac:dyDescent="0.35">
      <c r="A5" s="3" t="s">
        <v>4921</v>
      </c>
      <c r="B5" s="7" t="s">
        <v>4922</v>
      </c>
    </row>
    <row r="6" spans="1:2" x14ac:dyDescent="0.35">
      <c r="A6" s="5" t="s">
        <v>4923</v>
      </c>
      <c r="B6" s="6"/>
    </row>
    <row r="7" spans="1:2" ht="58" x14ac:dyDescent="0.35">
      <c r="A7" s="3" t="s">
        <v>4924</v>
      </c>
      <c r="B7" s="7" t="s">
        <v>4925</v>
      </c>
    </row>
    <row r="8" spans="1:2" ht="29" x14ac:dyDescent="0.35">
      <c r="A8" s="8" t="s">
        <v>4926</v>
      </c>
      <c r="B8" s="6" t="s">
        <v>4927</v>
      </c>
    </row>
    <row r="9" spans="1:2" x14ac:dyDescent="0.35">
      <c r="A9" s="3" t="s">
        <v>4928</v>
      </c>
      <c r="B9" s="7" t="s">
        <v>4929</v>
      </c>
    </row>
    <row r="10" spans="1:2" ht="29" x14ac:dyDescent="0.35">
      <c r="A10" s="5" t="s">
        <v>4930</v>
      </c>
      <c r="B10" s="6" t="s">
        <v>4931</v>
      </c>
    </row>
    <row r="11" spans="1:2" x14ac:dyDescent="0.35">
      <c r="A11" s="3" t="s">
        <v>4932</v>
      </c>
      <c r="B11" s="20"/>
    </row>
    <row r="12" spans="1:2" x14ac:dyDescent="0.35">
      <c r="A12" s="5" t="s">
        <v>4933</v>
      </c>
      <c r="B12" s="21"/>
    </row>
    <row r="13" spans="1:2" x14ac:dyDescent="0.35">
      <c r="A13" s="3" t="s">
        <v>4934</v>
      </c>
      <c r="B13" s="4" t="str">
        <f>LEFT(B32,LEN(B32)-2)</f>
        <v>Otsene toetus (Economic); Teavitamine (Information)</v>
      </c>
    </row>
    <row r="14" spans="1:2" ht="29" x14ac:dyDescent="0.35">
      <c r="A14" s="5" t="s">
        <v>4935</v>
      </c>
      <c r="B14" s="44" t="s">
        <v>4936</v>
      </c>
    </row>
    <row r="15" spans="1:2" ht="29" x14ac:dyDescent="0.35">
      <c r="A15" s="3" t="s">
        <v>4937</v>
      </c>
      <c r="B15" s="4" t="str">
        <f>LEFT(B39,LEN(B39)-2)</f>
        <v>Käimasolev (Implemented)</v>
      </c>
    </row>
    <row r="16" spans="1:2" ht="29" x14ac:dyDescent="0.35">
      <c r="A16" s="5" t="s">
        <v>4938</v>
      </c>
      <c r="B16" s="10">
        <v>2012</v>
      </c>
    </row>
    <row r="17" spans="1:2" ht="29" x14ac:dyDescent="0.35">
      <c r="A17" s="3" t="s">
        <v>4939</v>
      </c>
      <c r="B17" s="4" t="s">
        <v>4940</v>
      </c>
    </row>
    <row r="18" spans="1:2" ht="29" x14ac:dyDescent="0.35">
      <c r="A18" s="5" t="s">
        <v>4941</v>
      </c>
      <c r="B18" s="10" t="s">
        <v>4942</v>
      </c>
    </row>
    <row r="19" spans="1:2" ht="29" x14ac:dyDescent="0.35">
      <c r="A19" s="3" t="s">
        <v>4943</v>
      </c>
      <c r="B19" s="11" t="s">
        <v>4944</v>
      </c>
    </row>
    <row r="20" spans="1:2" x14ac:dyDescent="0.35">
      <c r="B20" s="31"/>
    </row>
    <row r="22" spans="1:2" x14ac:dyDescent="0.35">
      <c r="A22" s="2" t="s">
        <v>4945</v>
      </c>
    </row>
    <row r="23" spans="1:2" x14ac:dyDescent="0.35">
      <c r="A23" t="str">
        <f>Input!B3</f>
        <v>Otsene toetus (Economic)</v>
      </c>
      <c r="B23" t="s">
        <v>4946</v>
      </c>
    </row>
    <row r="24" spans="1:2" x14ac:dyDescent="0.35">
      <c r="A24" t="str">
        <f>Input!B4</f>
        <v>Haridus (Education)</v>
      </c>
    </row>
    <row r="25" spans="1:2" x14ac:dyDescent="0.35">
      <c r="A25" t="str">
        <f>Input!B5</f>
        <v>Maksundus (Fiscal)</v>
      </c>
    </row>
    <row r="26" spans="1:2" x14ac:dyDescent="0.35">
      <c r="A26" t="str">
        <f>Input!B6</f>
        <v>Teavitamine (Information)</v>
      </c>
      <c r="B26" t="s">
        <v>4947</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4948</v>
      </c>
      <c r="B32" t="str">
        <f>CONCATENATE(IF(NOT(ISBLANK(B23)),A23&amp;"; ",""),IF(NOT(ISBLANK(B24)),A24&amp;"; ",""),IF(NOT(ISBLANK(B25)),A25&amp;"; ",""),IF(NOT(ISBLANK(B26)),A26&amp;"; ",""),IF(NOT(ISBLANK(B27)),A27&amp;"; ",""),IF(NOT(ISBLANK(B28)),A28&amp;"; ",""),IF(NOT(ISBLANK(B29)),A29&amp;"; ",""),IF(NOT(ISBLANK(B30)),A30&amp;"; ",""),,IF(NOT(ISBLANK(B31)),A31&amp;"; ",""))</f>
        <v xml:space="preserve">Otsene toetus (Economic); Teavitamine (Information); </v>
      </c>
    </row>
    <row r="34" spans="1:7" x14ac:dyDescent="0.35">
      <c r="A34" s="2" t="s">
        <v>4949</v>
      </c>
    </row>
    <row r="35" spans="1:7" x14ac:dyDescent="0.35">
      <c r="A35" t="str">
        <f>Input!C3</f>
        <v>Rakendatud (Adopted or Expired)</v>
      </c>
    </row>
    <row r="36" spans="1:7" x14ac:dyDescent="0.35">
      <c r="A36" t="str">
        <f>Input!C4</f>
        <v>Käimasolev (Implemented)</v>
      </c>
      <c r="B36" t="s">
        <v>4950</v>
      </c>
    </row>
    <row r="37" spans="1:7" x14ac:dyDescent="0.35">
      <c r="A37" t="str">
        <f>Input!C5</f>
        <v>Planeeritud (Planned)</v>
      </c>
    </row>
    <row r="38" spans="1:7" x14ac:dyDescent="0.35">
      <c r="A38" t="str">
        <f>Input!C6</f>
        <v>Kavandamisel (Provisional)</v>
      </c>
    </row>
    <row r="39" spans="1:7" x14ac:dyDescent="0.35">
      <c r="A39" t="s">
        <v>4951</v>
      </c>
      <c r="B39" t="str">
        <f>CONCATENATE(IF(NOT(ISBLANK(B35)),A35&amp;"; ", ""),IF(NOT(ISBLANK(B36)),A36&amp;"; ",""),IF(NOT(ISBLANK(B37)),A37&amp;"; ",""),IF(NOT(ISBLANK(B38)),A38&amp;"; ",""))</f>
        <v xml:space="preserve">Käimasolev (Implemented); </v>
      </c>
    </row>
    <row r="47" spans="1:7" x14ac:dyDescent="0.35">
      <c r="G47" s="15"/>
    </row>
  </sheetData>
  <hyperlinks>
    <hyperlink ref="B19" r:id="rId1" xr:uid="{EB7B1C85-AA28-4879-B214-3734FDD11035}"/>
  </hyperlinks>
  <pageMargins left="0.7" right="0.7" top="0.75" bottom="0.75" header="0.3" footer="0.3"/>
  <pageSetup paperSize="9" scale="87"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327A1F39-975E-4891-BC88-3D56EDC5211E}">
          <x14:formula1>
            <xm:f>Input!$A$3:$A$40</xm:f>
          </x14:formula1>
          <xm:sqref>B1</xm:sqref>
        </x14:dataValidation>
      </x14:dataValidations>
    </ext>
  </extLst>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51EFF-1121-4977-8235-86F514FFF597}">
  <sheetPr>
    <tabColor rgb="FF00B050"/>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4952</v>
      </c>
      <c r="B1" s="4" t="s">
        <v>4953</v>
      </c>
    </row>
    <row r="2" spans="1:2" x14ac:dyDescent="0.35">
      <c r="A2" s="5" t="s">
        <v>4954</v>
      </c>
      <c r="B2" s="6"/>
    </row>
    <row r="3" spans="1:2" x14ac:dyDescent="0.35">
      <c r="A3" s="3" t="s">
        <v>4955</v>
      </c>
      <c r="B3" s="7"/>
    </row>
    <row r="4" spans="1:2" x14ac:dyDescent="0.35">
      <c r="A4" s="5" t="s">
        <v>4956</v>
      </c>
      <c r="B4" s="6" t="s">
        <v>4957</v>
      </c>
    </row>
    <row r="5" spans="1:2" x14ac:dyDescent="0.35">
      <c r="A5" s="3" t="s">
        <v>4958</v>
      </c>
      <c r="B5" s="7"/>
    </row>
    <row r="6" spans="1:2" x14ac:dyDescent="0.35">
      <c r="A6" s="5" t="s">
        <v>4959</v>
      </c>
      <c r="B6" s="6"/>
    </row>
    <row r="7" spans="1:2" ht="72.5" x14ac:dyDescent="0.35">
      <c r="A7" s="3" t="s">
        <v>4960</v>
      </c>
      <c r="B7" s="7" t="s">
        <v>4961</v>
      </c>
    </row>
    <row r="8" spans="1:2" ht="29" x14ac:dyDescent="0.35">
      <c r="A8" s="8" t="s">
        <v>4962</v>
      </c>
      <c r="B8" s="6" t="s">
        <v>4963</v>
      </c>
    </row>
    <row r="9" spans="1:2" x14ac:dyDescent="0.35">
      <c r="A9" s="3" t="s">
        <v>4964</v>
      </c>
      <c r="B9" s="7" t="s">
        <v>4965</v>
      </c>
    </row>
    <row r="10" spans="1:2" ht="29" x14ac:dyDescent="0.35">
      <c r="A10" s="5" t="s">
        <v>4966</v>
      </c>
      <c r="B10" s="6" t="s">
        <v>4967</v>
      </c>
    </row>
    <row r="11" spans="1:2" x14ac:dyDescent="0.35">
      <c r="A11" s="3" t="s">
        <v>4968</v>
      </c>
      <c r="B11" s="7"/>
    </row>
    <row r="12" spans="1:2" x14ac:dyDescent="0.35">
      <c r="A12" s="5" t="s">
        <v>4969</v>
      </c>
      <c r="B12" s="9"/>
    </row>
    <row r="13" spans="1:2" x14ac:dyDescent="0.35">
      <c r="A13" s="3" t="s">
        <v>4970</v>
      </c>
      <c r="B13" s="4" t="str">
        <f>LEFT(B32,LEN(B32)-2)</f>
        <v>Otsene toetus (Economic)</v>
      </c>
    </row>
    <row r="14" spans="1:2" ht="72.5" x14ac:dyDescent="0.35">
      <c r="A14" s="5" t="s">
        <v>4971</v>
      </c>
      <c r="B14" s="44" t="s">
        <v>4972</v>
      </c>
    </row>
    <row r="15" spans="1:2" ht="29" x14ac:dyDescent="0.35">
      <c r="A15" s="3" t="s">
        <v>4973</v>
      </c>
      <c r="B15" s="4" t="str">
        <f>LEFT(B39,LEN(B39)-2)</f>
        <v>Rakendatud (Adopted or Expired)</v>
      </c>
    </row>
    <row r="16" spans="1:2" ht="24" customHeight="1" x14ac:dyDescent="0.35">
      <c r="A16" s="5" t="s">
        <v>4974</v>
      </c>
      <c r="B16" s="10" t="s">
        <v>4975</v>
      </c>
    </row>
    <row r="17" spans="1:2" ht="29" x14ac:dyDescent="0.35">
      <c r="A17" s="3" t="s">
        <v>4976</v>
      </c>
      <c r="B17" s="4" t="s">
        <v>4977</v>
      </c>
    </row>
    <row r="18" spans="1:2" ht="29" x14ac:dyDescent="0.35">
      <c r="A18" s="5" t="s">
        <v>4978</v>
      </c>
      <c r="B18" s="10" t="s">
        <v>4979</v>
      </c>
    </row>
    <row r="19" spans="1:2" ht="29" x14ac:dyDescent="0.35">
      <c r="A19" s="3" t="s">
        <v>4980</v>
      </c>
      <c r="B19" s="4" t="s">
        <v>4981</v>
      </c>
    </row>
    <row r="22" spans="1:2" x14ac:dyDescent="0.35">
      <c r="A22" s="2" t="s">
        <v>4982</v>
      </c>
    </row>
    <row r="23" spans="1:2" x14ac:dyDescent="0.35">
      <c r="A23" t="str">
        <f>Input!B3</f>
        <v>Otsene toetus (Economic)</v>
      </c>
      <c r="B23" t="s">
        <v>4983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4984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4985</v>
      </c>
    </row>
    <row r="35" spans="1:7" x14ac:dyDescent="0.35">
      <c r="A35" t="str">
        <f>Input!C3</f>
        <v>Rakendatud (Adopted or Expired)</v>
      </c>
      <c r="B35" t="s">
        <v>4986</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4987</v>
      </c>
      <c r="B39" t="str">
        <f>CONCATENATE(IF(NOT(ISBLANK(B35)),A35&amp;"; ", ""),IF(NOT(ISBLANK(B36)),A36&amp;"; ",""),IF(NOT(ISBLANK(B37)),A37&amp;"; ",""),IF(NOT(ISBLANK(B38)),A38&amp;"; ",""))</f>
        <v xml:space="preserve">Rakendatud (Adopted or Expired); </v>
      </c>
    </row>
    <row r="47" spans="1:7" x14ac:dyDescent="0.35">
      <c r="G47" s="15"/>
    </row>
  </sheetData>
  <hyperlinks>
    <hyperlink ref="B19" r:id="rId1" xr:uid="{9B14C65C-A29B-4C7E-8AAF-8FFA9B983148}"/>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DD771946-8D06-47FE-A6EF-291EB08231AF}">
          <x14:formula1>
            <xm:f>Input!$A$3:$A$40</xm:f>
          </x14:formula1>
          <xm:sqref>B1</xm:sqref>
        </x14:dataValidation>
      </x14:dataValidations>
    </ext>
  </extLst>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9D45F-4D89-4603-80A0-A7E4D372A472}">
  <sheetPr>
    <tabColor rgb="FF00B050"/>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4988</v>
      </c>
      <c r="B1" s="4" t="s">
        <v>4989</v>
      </c>
    </row>
    <row r="2" spans="1:2" x14ac:dyDescent="0.35">
      <c r="A2" s="5" t="s">
        <v>4990</v>
      </c>
      <c r="B2" s="6"/>
    </row>
    <row r="3" spans="1:2" x14ac:dyDescent="0.35">
      <c r="A3" s="3" t="s">
        <v>4991</v>
      </c>
      <c r="B3" s="7"/>
    </row>
    <row r="4" spans="1:2" x14ac:dyDescent="0.35">
      <c r="A4" s="5" t="s">
        <v>4992</v>
      </c>
      <c r="B4" s="6" t="s">
        <v>4993</v>
      </c>
    </row>
    <row r="5" spans="1:2" x14ac:dyDescent="0.35">
      <c r="A5" s="3" t="s">
        <v>4994</v>
      </c>
      <c r="B5" s="7"/>
    </row>
    <row r="6" spans="1:2" x14ac:dyDescent="0.35">
      <c r="A6" s="5" t="s">
        <v>4995</v>
      </c>
      <c r="B6" s="6"/>
    </row>
    <row r="7" spans="1:2" ht="101.5" x14ac:dyDescent="0.35">
      <c r="A7" s="3" t="s">
        <v>4996</v>
      </c>
      <c r="B7" s="7" t="s">
        <v>4997</v>
      </c>
    </row>
    <row r="8" spans="1:2" ht="29" x14ac:dyDescent="0.35">
      <c r="A8" s="8" t="s">
        <v>4998</v>
      </c>
      <c r="B8" s="6" t="s">
        <v>4999</v>
      </c>
    </row>
    <row r="9" spans="1:2" x14ac:dyDescent="0.35">
      <c r="A9" s="3" t="s">
        <v>5000</v>
      </c>
      <c r="B9" s="7" t="s">
        <v>5001</v>
      </c>
    </row>
    <row r="10" spans="1:2" ht="29" x14ac:dyDescent="0.35">
      <c r="A10" s="5" t="s">
        <v>5002</v>
      </c>
      <c r="B10" s="6" t="s">
        <v>5003</v>
      </c>
    </row>
    <row r="11" spans="1:2" x14ac:dyDescent="0.35">
      <c r="A11" s="3" t="s">
        <v>5004</v>
      </c>
      <c r="B11" s="7"/>
    </row>
    <row r="12" spans="1:2" x14ac:dyDescent="0.35">
      <c r="A12" s="5" t="s">
        <v>5005</v>
      </c>
      <c r="B12" s="9"/>
    </row>
    <row r="13" spans="1:2" x14ac:dyDescent="0.35">
      <c r="A13" s="3" t="s">
        <v>5006</v>
      </c>
      <c r="B13" s="4" t="str">
        <f>LEFT(B32,LEN(B32)-2)</f>
        <v>Otsene toetus (Economic)</v>
      </c>
    </row>
    <row r="14" spans="1:2" ht="29" x14ac:dyDescent="0.35">
      <c r="A14" s="5" t="s">
        <v>5007</v>
      </c>
      <c r="B14" s="44" t="s">
        <v>5008</v>
      </c>
    </row>
    <row r="15" spans="1:2" ht="29" x14ac:dyDescent="0.35">
      <c r="A15" s="3" t="s">
        <v>5009</v>
      </c>
      <c r="B15" s="4" t="str">
        <f>LEFT(B39,LEN(B39)-2)</f>
        <v>Planeeritud (Planned)</v>
      </c>
    </row>
    <row r="16" spans="1:2" ht="29" x14ac:dyDescent="0.35">
      <c r="A16" s="5" t="s">
        <v>5010</v>
      </c>
      <c r="B16" s="10" t="s">
        <v>5011</v>
      </c>
    </row>
    <row r="17" spans="1:2" ht="29" x14ac:dyDescent="0.35">
      <c r="A17" s="3" t="s">
        <v>5012</v>
      </c>
      <c r="B17" s="4" t="s">
        <v>5013</v>
      </c>
    </row>
    <row r="18" spans="1:2" ht="29" x14ac:dyDescent="0.35">
      <c r="A18" s="5" t="s">
        <v>5014</v>
      </c>
      <c r="B18" s="10" t="s">
        <v>5015</v>
      </c>
    </row>
    <row r="19" spans="1:2" ht="29" x14ac:dyDescent="0.35">
      <c r="A19" s="3" t="s">
        <v>5016</v>
      </c>
      <c r="B19" s="4" t="s">
        <v>5017</v>
      </c>
    </row>
    <row r="20" spans="1:2" x14ac:dyDescent="0.35">
      <c r="A20" s="5" t="s">
        <v>5018</v>
      </c>
      <c r="B20" s="31"/>
    </row>
    <row r="22" spans="1:2" x14ac:dyDescent="0.35">
      <c r="A22" s="2" t="s">
        <v>5019</v>
      </c>
    </row>
    <row r="23" spans="1:2" x14ac:dyDescent="0.35">
      <c r="A23" t="str">
        <f>Input!B3</f>
        <v>Otsene toetus (Economic)</v>
      </c>
      <c r="B23" t="s">
        <v>5020</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5021</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5022</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5023</v>
      </c>
    </row>
    <row r="38" spans="1:7" x14ac:dyDescent="0.35">
      <c r="A38" t="str">
        <f>Input!C6</f>
        <v>Kavandamisel (Provisional)</v>
      </c>
    </row>
    <row r="39" spans="1:7" x14ac:dyDescent="0.35">
      <c r="A39" t="s">
        <v>5024</v>
      </c>
      <c r="B39" t="str">
        <f>CONCATENATE(IF(NOT(ISBLANK(B35)),A35&amp;"; ", ""),IF(NOT(ISBLANK(B36)),A36&amp;"; ",""),IF(NOT(ISBLANK(B37)),A37&amp;"; ",""),IF(NOT(ISBLANK(B38)),A38&amp;"; ",""))</f>
        <v xml:space="preserve">Planeeritud (Planned); </v>
      </c>
    </row>
    <row r="47" spans="1:7" x14ac:dyDescent="0.35">
      <c r="G47" s="15"/>
    </row>
  </sheetData>
  <hyperlinks>
    <hyperlink ref="B19" r:id="rId1" xr:uid="{CF276134-80BC-460D-B0C7-206E772D36AD}"/>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36F0CD5A-BBAE-4D58-A4F0-894722B8A693}">
          <x14:formula1>
            <xm:f>Input!$A$3:$A$40</xm:f>
          </x14:formula1>
          <xm:sqref>B1</xm:sqref>
        </x14:dataValidation>
      </x14:dataValidations>
    </ext>
  </extLst>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3A881-5F92-4979-85CA-2BD6CE980BA8}">
  <sheetPr>
    <tabColor rgb="FF00B050"/>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3" x14ac:dyDescent="0.35">
      <c r="A1" s="3" t="s">
        <v>5025</v>
      </c>
      <c r="B1" s="4" t="s">
        <v>5026</v>
      </c>
    </row>
    <row r="2" spans="1:3" x14ac:dyDescent="0.35">
      <c r="A2" s="5" t="s">
        <v>5027</v>
      </c>
      <c r="B2" s="6"/>
    </row>
    <row r="3" spans="1:3" x14ac:dyDescent="0.35">
      <c r="A3" s="3" t="s">
        <v>5028</v>
      </c>
      <c r="B3" s="7"/>
    </row>
    <row r="4" spans="1:3" x14ac:dyDescent="0.35">
      <c r="A4" s="5" t="s">
        <v>5029</v>
      </c>
      <c r="B4" s="6" t="s">
        <v>5030</v>
      </c>
      <c r="C4" s="24"/>
    </row>
    <row r="5" spans="1:3" x14ac:dyDescent="0.35">
      <c r="A5" s="3" t="s">
        <v>5031</v>
      </c>
      <c r="B5" s="7"/>
      <c r="C5" s="24"/>
    </row>
    <row r="6" spans="1:3" x14ac:dyDescent="0.35">
      <c r="A6" s="5" t="s">
        <v>5032</v>
      </c>
      <c r="B6" s="6"/>
      <c r="C6" s="24"/>
    </row>
    <row r="7" spans="1:3" ht="43.5" x14ac:dyDescent="0.35">
      <c r="A7" s="3" t="s">
        <v>5033</v>
      </c>
      <c r="B7" s="7" t="s">
        <v>5034</v>
      </c>
      <c r="C7" s="24"/>
    </row>
    <row r="8" spans="1:3" ht="29" x14ac:dyDescent="0.35">
      <c r="A8" s="8" t="s">
        <v>5035</v>
      </c>
      <c r="B8" s="6" t="s">
        <v>5036</v>
      </c>
    </row>
    <row r="9" spans="1:3" x14ac:dyDescent="0.35">
      <c r="A9" s="3" t="s">
        <v>5037</v>
      </c>
      <c r="B9" s="7" t="s">
        <v>5038</v>
      </c>
    </row>
    <row r="10" spans="1:3" ht="29" x14ac:dyDescent="0.35">
      <c r="A10" s="5" t="s">
        <v>5039</v>
      </c>
      <c r="B10" s="6" t="s">
        <v>5040</v>
      </c>
    </row>
    <row r="11" spans="1:3" x14ac:dyDescent="0.35">
      <c r="A11" s="3" t="s">
        <v>5041</v>
      </c>
      <c r="B11" s="7"/>
    </row>
    <row r="12" spans="1:3" x14ac:dyDescent="0.35">
      <c r="A12" s="5" t="s">
        <v>5042</v>
      </c>
      <c r="B12" s="9"/>
    </row>
    <row r="13" spans="1:3" ht="29" x14ac:dyDescent="0.35">
      <c r="A13" s="3" t="s">
        <v>5043</v>
      </c>
      <c r="B13" s="4" t="str">
        <f>LEFT(B32,LEN(B32)-2)</f>
        <v>Otsene toetus (Economic); Seadusandlus (Regulatory); Vabatahtlik (Voluntary)</v>
      </c>
    </row>
    <row r="14" spans="1:3" ht="29" x14ac:dyDescent="0.35">
      <c r="A14" s="5" t="s">
        <v>5044</v>
      </c>
      <c r="B14" s="44" t="s">
        <v>5045</v>
      </c>
    </row>
    <row r="15" spans="1:3" ht="29" x14ac:dyDescent="0.35">
      <c r="A15" s="3" t="s">
        <v>5046</v>
      </c>
      <c r="B15" s="4" t="str">
        <f>LEFT(B39,LEN(B39)-2)</f>
        <v>Käimasolev (Implemented)</v>
      </c>
    </row>
    <row r="16" spans="1:3" ht="29" x14ac:dyDescent="0.35">
      <c r="A16" s="5" t="s">
        <v>5047</v>
      </c>
      <c r="B16" s="10">
        <v>2009</v>
      </c>
    </row>
    <row r="17" spans="1:2" ht="29" x14ac:dyDescent="0.35">
      <c r="A17" s="3" t="s">
        <v>5048</v>
      </c>
      <c r="B17" s="4" t="s">
        <v>5049</v>
      </c>
    </row>
    <row r="18" spans="1:2" ht="29" x14ac:dyDescent="0.35">
      <c r="A18" s="5" t="s">
        <v>5050</v>
      </c>
      <c r="B18" s="10" t="s">
        <v>5051</v>
      </c>
    </row>
    <row r="19" spans="1:2" ht="29" x14ac:dyDescent="0.35">
      <c r="A19" s="3" t="s">
        <v>5052</v>
      </c>
      <c r="B19" s="11" t="s">
        <v>5053</v>
      </c>
    </row>
    <row r="20" spans="1:2" x14ac:dyDescent="0.35">
      <c r="A20" s="5" t="s">
        <v>5054</v>
      </c>
      <c r="B20" s="31"/>
    </row>
    <row r="22" spans="1:2" x14ac:dyDescent="0.35">
      <c r="A22" s="2" t="s">
        <v>5055</v>
      </c>
    </row>
    <row r="23" spans="1:2" x14ac:dyDescent="0.35">
      <c r="A23" t="str">
        <f>Input!B3</f>
        <v>Otsene toetus (Economic)</v>
      </c>
      <c r="B23" t="s">
        <v>5056</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5057</v>
      </c>
    </row>
    <row r="29" spans="1:2" x14ac:dyDescent="0.35">
      <c r="A29" t="str">
        <f>Input!B9</f>
        <v>Teadus- ja arendustegevus (Research)</v>
      </c>
    </row>
    <row r="30" spans="1:2" x14ac:dyDescent="0.35">
      <c r="A30" t="str">
        <f>Input!B10</f>
        <v>Vabatahtlik (Voluntary)</v>
      </c>
      <c r="B30" t="s">
        <v>5058</v>
      </c>
    </row>
    <row r="31" spans="1:2" x14ac:dyDescent="0.35">
      <c r="A31" t="str">
        <f>Input!B11</f>
        <v>Muu (Other)</v>
      </c>
    </row>
    <row r="32" spans="1:2" x14ac:dyDescent="0.35">
      <c r="A32" t="s">
        <v>5059</v>
      </c>
      <c r="B32" t="str">
        <f>CONCATENATE(IF(NOT(ISBLANK(B23)),A23&amp;"; ",""),IF(NOT(ISBLANK(B24)),A24&amp;"; ",""),IF(NOT(ISBLANK(B25)),A25&amp;"; ",""),IF(NOT(ISBLANK(B26)),A26&amp;"; ",""),IF(NOT(ISBLANK(B27)),A27&amp;"; ",""),IF(NOT(ISBLANK(B28)),A28&amp;"; ",""),IF(NOT(ISBLANK(B29)),A29&amp;"; ",""),IF(NOT(ISBLANK(B30)),A30&amp;"; ",""),,IF(NOT(ISBLANK(B31)),A31&amp;"; ",""))</f>
        <v xml:space="preserve">Otsene toetus (Economic); Seadusandlus (Regulatory); Vabatahtlik (Voluntary); </v>
      </c>
    </row>
    <row r="34" spans="1:7" x14ac:dyDescent="0.35">
      <c r="A34" s="2" t="s">
        <v>5060</v>
      </c>
    </row>
    <row r="35" spans="1:7" x14ac:dyDescent="0.35">
      <c r="A35" t="str">
        <f>Input!C3</f>
        <v>Rakendatud (Adopted or Expired)</v>
      </c>
    </row>
    <row r="36" spans="1:7" x14ac:dyDescent="0.35">
      <c r="A36" t="str">
        <f>Input!C4</f>
        <v>Käimasolev (Implemented)</v>
      </c>
      <c r="B36" t="s">
        <v>5061</v>
      </c>
    </row>
    <row r="37" spans="1:7" x14ac:dyDescent="0.35">
      <c r="A37" t="str">
        <f>Input!C5</f>
        <v>Planeeritud (Planned)</v>
      </c>
    </row>
    <row r="38" spans="1:7" x14ac:dyDescent="0.35">
      <c r="A38" t="str">
        <f>Input!C6</f>
        <v>Kavandamisel (Provisional)</v>
      </c>
    </row>
    <row r="39" spans="1:7" x14ac:dyDescent="0.35">
      <c r="A39" t="s">
        <v>5062</v>
      </c>
      <c r="B39" t="str">
        <f>CONCATENATE(IF(NOT(ISBLANK(B35)),A35&amp;"; ", ""),IF(NOT(ISBLANK(B36)),A36&amp;"; ",""),IF(NOT(ISBLANK(B37)),A37&amp;"; ",""),IF(NOT(ISBLANK(B38)),A38&amp;"; ",""))</f>
        <v xml:space="preserve">Käimasolev (Implemented); </v>
      </c>
    </row>
    <row r="47" spans="1:7" x14ac:dyDescent="0.35">
      <c r="G47" s="15"/>
    </row>
  </sheetData>
  <hyperlinks>
    <hyperlink ref="B19" r:id="rId1" xr:uid="{E2E170E2-E4C5-49FC-8FB7-8D1FE78A4B6C}"/>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AC2E1BA7-1CF7-4C09-B5A9-C7E5BAEC1DD2}">
          <x14:formula1>
            <xm:f>Input!$A$3:$A$40</xm:f>
          </x14:formula1>
          <xm:sqref>B1</xm:sqref>
        </x14:dataValidation>
      </x14:dataValidations>
    </ext>
  </extLst>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78065-3371-4FE7-9A41-F923A9F7C699}">
  <sheetPr>
    <tabColor rgb="FF00B050"/>
    <pageSetUpPr fitToPage="1"/>
  </sheetPr>
  <dimension ref="A1:G47"/>
  <sheetViews>
    <sheetView workbookViewId="0"/>
  </sheetViews>
  <sheetFormatPr defaultColWidth="8.6328125" defaultRowHeight="14.5" x14ac:dyDescent="0.35"/>
  <cols>
    <col min="1" max="1" width="35.6328125" customWidth="1"/>
    <col min="2" max="2" width="64.6328125" customWidth="1"/>
  </cols>
  <sheetData>
    <row r="1" spans="1:2" x14ac:dyDescent="0.35">
      <c r="A1" s="3" t="s">
        <v>5063</v>
      </c>
      <c r="B1" s="4" t="s">
        <v>5064</v>
      </c>
    </row>
    <row r="2" spans="1:2" x14ac:dyDescent="0.35">
      <c r="A2" s="5" t="s">
        <v>5065</v>
      </c>
      <c r="B2" s="6"/>
    </row>
    <row r="3" spans="1:2" x14ac:dyDescent="0.35">
      <c r="A3" s="3" t="s">
        <v>5066</v>
      </c>
      <c r="B3" s="7"/>
    </row>
    <row r="4" spans="1:2" x14ac:dyDescent="0.35">
      <c r="A4" s="5" t="s">
        <v>5067</v>
      </c>
      <c r="B4" t="s">
        <v>5068</v>
      </c>
    </row>
    <row r="5" spans="1:2" x14ac:dyDescent="0.35">
      <c r="A5" s="3" t="s">
        <v>5069</v>
      </c>
      <c r="B5" s="7"/>
    </row>
    <row r="6" spans="1:2" x14ac:dyDescent="0.35">
      <c r="A6" s="5" t="s">
        <v>5070</v>
      </c>
      <c r="B6" s="6"/>
    </row>
    <row r="7" spans="1:2" ht="43.5" x14ac:dyDescent="0.35">
      <c r="A7" s="3" t="s">
        <v>5071</v>
      </c>
      <c r="B7" s="7" t="s">
        <v>5072</v>
      </c>
    </row>
    <row r="8" spans="1:2" ht="29" x14ac:dyDescent="0.35">
      <c r="A8" s="8" t="s">
        <v>5073</v>
      </c>
      <c r="B8" s="6" t="s">
        <v>5074</v>
      </c>
    </row>
    <row r="9" spans="1:2" x14ac:dyDescent="0.35">
      <c r="A9" s="3" t="s">
        <v>5075</v>
      </c>
      <c r="B9" s="7" t="s">
        <v>5076</v>
      </c>
    </row>
    <row r="10" spans="1:2" ht="29" x14ac:dyDescent="0.35">
      <c r="A10" s="5" t="s">
        <v>5077</v>
      </c>
      <c r="B10" s="6" t="s">
        <v>5078</v>
      </c>
    </row>
    <row r="11" spans="1:2" x14ac:dyDescent="0.35">
      <c r="A11" s="3" t="s">
        <v>5079</v>
      </c>
      <c r="B11" s="7"/>
    </row>
    <row r="12" spans="1:2" x14ac:dyDescent="0.35">
      <c r="A12" s="5" t="s">
        <v>5080</v>
      </c>
      <c r="B12" s="9"/>
    </row>
    <row r="13" spans="1:2" x14ac:dyDescent="0.35">
      <c r="A13" s="3" t="s">
        <v>5081</v>
      </c>
      <c r="B13" s="4" t="str">
        <f>LEFT(B32,LEN(B32)-2)</f>
        <v>Otsene toetus (Economic)</v>
      </c>
    </row>
    <row r="14" spans="1:2" ht="29" x14ac:dyDescent="0.35">
      <c r="A14" s="5" t="s">
        <v>5082</v>
      </c>
      <c r="B14" s="44" t="s">
        <v>5083</v>
      </c>
    </row>
    <row r="15" spans="1:2" ht="29" x14ac:dyDescent="0.35">
      <c r="A15" s="3" t="s">
        <v>5084</v>
      </c>
      <c r="B15" s="4" t="str">
        <f>LEFT(B39,LEN(B39)-2)</f>
        <v>Käimasolev (Implemented)</v>
      </c>
    </row>
    <row r="16" spans="1:2" ht="29" x14ac:dyDescent="0.35">
      <c r="A16" s="5" t="s">
        <v>5085</v>
      </c>
      <c r="B16" s="10">
        <v>2021</v>
      </c>
    </row>
    <row r="17" spans="1:2" ht="29" x14ac:dyDescent="0.35">
      <c r="A17" s="3" t="s">
        <v>5086</v>
      </c>
      <c r="B17" s="4" t="s">
        <v>5087</v>
      </c>
    </row>
    <row r="18" spans="1:2" ht="29" x14ac:dyDescent="0.35">
      <c r="A18" s="5" t="s">
        <v>5088</v>
      </c>
      <c r="B18" s="10" t="s">
        <v>5089</v>
      </c>
    </row>
    <row r="19" spans="1:2" ht="29" x14ac:dyDescent="0.35">
      <c r="A19" s="3" t="s">
        <v>5090</v>
      </c>
      <c r="B19" s="11" t="s">
        <v>5091</v>
      </c>
    </row>
    <row r="20" spans="1:2" x14ac:dyDescent="0.35">
      <c r="A20" s="5" t="s">
        <v>5092</v>
      </c>
      <c r="B20" s="31"/>
    </row>
    <row r="22" spans="1:2" x14ac:dyDescent="0.35">
      <c r="A22" s="2" t="s">
        <v>5093</v>
      </c>
    </row>
    <row r="23" spans="1:2" x14ac:dyDescent="0.35">
      <c r="A23" t="str">
        <f>Input!B3</f>
        <v>Otsene toetus (Economic)</v>
      </c>
      <c r="B23" t="s">
        <v>5094</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5095</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5096</v>
      </c>
    </row>
    <row r="35" spans="1:7" x14ac:dyDescent="0.35">
      <c r="A35" t="str">
        <f>Input!C3</f>
        <v>Rakendatud (Adopted or Expired)</v>
      </c>
    </row>
    <row r="36" spans="1:7" x14ac:dyDescent="0.35">
      <c r="A36" t="str">
        <f>Input!C4</f>
        <v>Käimasolev (Implemented)</v>
      </c>
      <c r="B36" t="s">
        <v>5097</v>
      </c>
    </row>
    <row r="37" spans="1:7" x14ac:dyDescent="0.35">
      <c r="A37" t="str">
        <f>Input!C5</f>
        <v>Planeeritud (Planned)</v>
      </c>
    </row>
    <row r="38" spans="1:7" x14ac:dyDescent="0.35">
      <c r="A38" t="str">
        <f>Input!C6</f>
        <v>Kavandamisel (Provisional)</v>
      </c>
    </row>
    <row r="39" spans="1:7" x14ac:dyDescent="0.35">
      <c r="A39" t="s">
        <v>5098</v>
      </c>
      <c r="B39" t="str">
        <f>CONCATENATE(IF(NOT(ISBLANK(B35)),A35&amp;"; ", ""),IF(NOT(ISBLANK(B36)),A36&amp;"; ",""),IF(NOT(ISBLANK(B37)),A37&amp;"; ",""),IF(NOT(ISBLANK(B38)),A38&amp;"; ",""))</f>
        <v xml:space="preserve">Käimasolev (Implemented); </v>
      </c>
    </row>
    <row r="47" spans="1:7" x14ac:dyDescent="0.35">
      <c r="G47" s="15"/>
    </row>
  </sheetData>
  <hyperlinks>
    <hyperlink ref="B19" r:id="rId1" xr:uid="{D195B88A-E6B0-432C-904F-0957310C84D7}"/>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1D9E4F76-15B1-4231-A2AB-B5FED5500BF4}">
          <x14:formula1>
            <xm:f>Input!$A$3:$A$40</xm:f>
          </x14:formula1>
          <xm:sqref>B1</xm:sqref>
        </x14:dataValidation>
      </x14:dataValidations>
    </ext>
  </extLst>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FE41A-7BCF-4893-8BF8-10FE7EECD9E8}">
  <sheetPr>
    <tabColor rgb="FF00B050"/>
    <pageSetUpPr fitToPage="1"/>
  </sheetPr>
  <dimension ref="A1:G47"/>
  <sheetViews>
    <sheetView workbookViewId="0"/>
  </sheetViews>
  <sheetFormatPr defaultColWidth="8.6328125" defaultRowHeight="14.5" x14ac:dyDescent="0.35"/>
  <cols>
    <col min="1" max="1" width="35.6328125" customWidth="1"/>
    <col min="2" max="2" width="64.6328125" customWidth="1"/>
  </cols>
  <sheetData>
    <row r="1" spans="1:2" x14ac:dyDescent="0.35">
      <c r="A1" s="3" t="s">
        <v>5099</v>
      </c>
      <c r="B1" s="4" t="s">
        <v>5100</v>
      </c>
    </row>
    <row r="2" spans="1:2" x14ac:dyDescent="0.35">
      <c r="A2" s="5" t="s">
        <v>5101</v>
      </c>
      <c r="B2" s="6"/>
    </row>
    <row r="3" spans="1:2" x14ac:dyDescent="0.35">
      <c r="A3" s="3" t="s">
        <v>5102</v>
      </c>
      <c r="B3" s="7"/>
    </row>
    <row r="4" spans="1:2" x14ac:dyDescent="0.35">
      <c r="A4" s="5" t="s">
        <v>5103</v>
      </c>
      <c r="B4" t="s">
        <v>5104</v>
      </c>
    </row>
    <row r="5" spans="1:2" ht="29" x14ac:dyDescent="0.35">
      <c r="A5" s="3" t="s">
        <v>5105</v>
      </c>
      <c r="B5" s="7" t="s">
        <v>5106</v>
      </c>
    </row>
    <row r="6" spans="1:2" x14ac:dyDescent="0.35">
      <c r="A6" s="5" t="s">
        <v>5107</v>
      </c>
      <c r="B6" s="6"/>
    </row>
    <row r="7" spans="1:2" ht="29" x14ac:dyDescent="0.35">
      <c r="A7" s="3" t="s">
        <v>5108</v>
      </c>
      <c r="B7" s="7" t="s">
        <v>5109</v>
      </c>
    </row>
    <row r="8" spans="1:2" ht="29" x14ac:dyDescent="0.35">
      <c r="A8" s="8" t="s">
        <v>5110</v>
      </c>
      <c r="B8" s="6" t="s">
        <v>5111</v>
      </c>
    </row>
    <row r="9" spans="1:2" x14ac:dyDescent="0.35">
      <c r="A9" s="3" t="s">
        <v>5112</v>
      </c>
      <c r="B9" s="7" t="s">
        <v>5113</v>
      </c>
    </row>
    <row r="10" spans="1:2" ht="29" x14ac:dyDescent="0.35">
      <c r="A10" s="5" t="s">
        <v>5114</v>
      </c>
      <c r="B10" s="6" t="s">
        <v>5115</v>
      </c>
    </row>
    <row r="11" spans="1:2" x14ac:dyDescent="0.35">
      <c r="A11" s="3" t="s">
        <v>5116</v>
      </c>
      <c r="B11" s="7"/>
    </row>
    <row r="12" spans="1:2" x14ac:dyDescent="0.35">
      <c r="A12" s="5" t="s">
        <v>5117</v>
      </c>
      <c r="B12" s="9"/>
    </row>
    <row r="13" spans="1:2" x14ac:dyDescent="0.35">
      <c r="A13" s="3" t="s">
        <v>5118</v>
      </c>
      <c r="B13" s="4" t="str">
        <f>LEFT(B32,LEN(B32)-2)</f>
        <v>Seadusandlus (Regulatory)</v>
      </c>
    </row>
    <row r="14" spans="1:2" ht="29" x14ac:dyDescent="0.35">
      <c r="A14" s="5" t="s">
        <v>5119</v>
      </c>
      <c r="B14" s="44" t="s">
        <v>5120</v>
      </c>
    </row>
    <row r="15" spans="1:2" ht="29" x14ac:dyDescent="0.35">
      <c r="A15" s="3" t="s">
        <v>5121</v>
      </c>
      <c r="B15" s="4" t="str">
        <f>LEFT(B39,LEN(B39)-2)</f>
        <v>Planeeritud (Planned)</v>
      </c>
    </row>
    <row r="16" spans="1:2" ht="29" x14ac:dyDescent="0.35">
      <c r="A16" s="5" t="s">
        <v>5122</v>
      </c>
      <c r="B16" s="10"/>
    </row>
    <row r="17" spans="1:2" ht="29" x14ac:dyDescent="0.35">
      <c r="A17" s="3" t="s">
        <v>5123</v>
      </c>
      <c r="B17" s="4" t="s">
        <v>5124</v>
      </c>
    </row>
    <row r="18" spans="1:2" ht="29" x14ac:dyDescent="0.35">
      <c r="A18" s="5" t="s">
        <v>5125</v>
      </c>
      <c r="B18" s="10" t="s">
        <v>5126</v>
      </c>
    </row>
    <row r="19" spans="1:2" ht="29" x14ac:dyDescent="0.35">
      <c r="A19" s="3" t="s">
        <v>5127</v>
      </c>
      <c r="B19" s="11"/>
    </row>
    <row r="20" spans="1:2" x14ac:dyDescent="0.35">
      <c r="A20" s="5" t="s">
        <v>5128</v>
      </c>
      <c r="B20" s="31"/>
    </row>
    <row r="22" spans="1:2" x14ac:dyDescent="0.35">
      <c r="A22" s="2" t="s">
        <v>5129</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5130</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5131</v>
      </c>
      <c r="B32" t="str">
        <f>CONCATENATE(IF(NOT(ISBLANK(B23)),A23&amp;"; ",""),IF(NOT(ISBLANK(B24)),A24&amp;"; ",""),IF(NOT(ISBLANK(B25)),A25&amp;"; ",""),IF(NOT(ISBLANK(B26)),A26&amp;"; ",""),IF(NOT(ISBLANK(B27)),A27&amp;"; ",""),IF(NOT(ISBLANK(B28)),A28&amp;"; ",""),IF(NOT(ISBLANK(B29)),A29&amp;"; ",""),IF(NOT(ISBLANK(B30)),A30&amp;"; ",""),,IF(NOT(ISBLANK(B31)),A31&amp;"; ",""))</f>
        <v xml:space="preserve">Seadusandlus (Regulatory); </v>
      </c>
    </row>
    <row r="34" spans="1:7" x14ac:dyDescent="0.35">
      <c r="A34" s="2" t="s">
        <v>5132</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5133</v>
      </c>
    </row>
    <row r="38" spans="1:7" x14ac:dyDescent="0.35">
      <c r="A38" t="str">
        <f>Input!C6</f>
        <v>Kavandamisel (Provisional)</v>
      </c>
    </row>
    <row r="39" spans="1:7" x14ac:dyDescent="0.35">
      <c r="A39" t="s">
        <v>5134</v>
      </c>
      <c r="B39" t="str">
        <f>CONCATENATE(IF(NOT(ISBLANK(B35)),A35&amp;"; ", ""),IF(NOT(ISBLANK(B36)),A36&amp;"; ",""),IF(NOT(ISBLANK(B37)),A37&amp;"; ",""),IF(NOT(ISBLANK(B38)),A38&amp;"; ",""))</f>
        <v xml:space="preserve">Planeeritud (Planned);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4F4E853-441C-43E1-AF1D-960D1DF0BCA7}">
          <x14:formula1>
            <xm:f>Input!$A$3:$A$40</xm:f>
          </x14:formula1>
          <xm:sqref>B1</xm:sqref>
        </x14:dataValidation>
      </x14:dataValidations>
    </ext>
  </extLst>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5B670-A0F6-471A-9137-FCDB656F9CFE}">
  <sheetPr codeName="Leht37">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5135</v>
      </c>
      <c r="B1" s="4" t="s">
        <v>5136</v>
      </c>
    </row>
    <row r="2" spans="1:2" x14ac:dyDescent="0.35">
      <c r="A2" s="5" t="s">
        <v>5137</v>
      </c>
      <c r="B2" s="6"/>
    </row>
    <row r="3" spans="1:2" x14ac:dyDescent="0.35">
      <c r="A3" s="3" t="s">
        <v>5138</v>
      </c>
      <c r="B3" s="7" t="str">
        <f ca="1">MID(CELL("filename",A1),FIND("]",CELL("filename",A1))+1,255)</f>
        <v>TÖ1</v>
      </c>
    </row>
    <row r="4" spans="1:2" ht="43.5" x14ac:dyDescent="0.35">
      <c r="A4" s="5" t="s">
        <v>5139</v>
      </c>
      <c r="B4" s="6" t="s">
        <v>5140</v>
      </c>
    </row>
    <row r="5" spans="1:2" ht="29" x14ac:dyDescent="0.35">
      <c r="A5" s="3" t="s">
        <v>5141</v>
      </c>
      <c r="B5" s="7" t="s">
        <v>5142</v>
      </c>
    </row>
    <row r="6" spans="1:2" x14ac:dyDescent="0.35">
      <c r="A6" s="5" t="s">
        <v>5143</v>
      </c>
      <c r="B6" s="6"/>
    </row>
    <row r="7" spans="1:2" ht="159.5" x14ac:dyDescent="0.35">
      <c r="A7" s="3" t="s">
        <v>5144</v>
      </c>
      <c r="B7" s="7" t="s">
        <v>5145</v>
      </c>
    </row>
    <row r="8" spans="1:2" ht="29" x14ac:dyDescent="0.35">
      <c r="A8" s="8" t="s">
        <v>5146</v>
      </c>
      <c r="B8" s="6" t="s">
        <v>5147</v>
      </c>
    </row>
    <row r="9" spans="1:2" ht="43.5" x14ac:dyDescent="0.35">
      <c r="A9" s="3" t="s">
        <v>5148</v>
      </c>
      <c r="B9" s="7" t="s">
        <v>5149</v>
      </c>
    </row>
    <row r="10" spans="1:2" ht="29" x14ac:dyDescent="0.35">
      <c r="A10" s="5" t="s">
        <v>5150</v>
      </c>
      <c r="B10" s="6" t="s">
        <v>5151</v>
      </c>
    </row>
    <row r="11" spans="1:2" x14ac:dyDescent="0.35">
      <c r="A11" s="3" t="s">
        <v>5152</v>
      </c>
      <c r="B11" s="7"/>
    </row>
    <row r="12" spans="1:2" x14ac:dyDescent="0.35">
      <c r="A12" s="5" t="s">
        <v>5153</v>
      </c>
      <c r="B12" s="9"/>
    </row>
    <row r="13" spans="1:2" x14ac:dyDescent="0.35">
      <c r="A13" s="3" t="s">
        <v>5154</v>
      </c>
      <c r="B13" s="4" t="str">
        <f>LEFT(B32,LEN(B32)-2)</f>
        <v>Seadusandlus (Regulatory)</v>
      </c>
    </row>
    <row r="14" spans="1:2" ht="29" x14ac:dyDescent="0.35">
      <c r="A14" s="5" t="s">
        <v>5155</v>
      </c>
      <c r="B14" s="44" t="s">
        <v>5156</v>
      </c>
    </row>
    <row r="15" spans="1:2" ht="29" x14ac:dyDescent="0.35">
      <c r="A15" s="3" t="s">
        <v>5157</v>
      </c>
      <c r="B15" s="4" t="str">
        <f>LEFT(B39,LEN(B39)-2)</f>
        <v>Käimasolev (Implemented)</v>
      </c>
    </row>
    <row r="16" spans="1:2" ht="29" x14ac:dyDescent="0.35">
      <c r="A16" s="5" t="s">
        <v>5158</v>
      </c>
      <c r="B16" s="10" t="s">
        <v>5159</v>
      </c>
    </row>
    <row r="17" spans="1:2" ht="29" x14ac:dyDescent="0.35">
      <c r="A17" s="3" t="s">
        <v>5160</v>
      </c>
      <c r="B17" s="4" t="s">
        <v>5161</v>
      </c>
    </row>
    <row r="18" spans="1:2" ht="29" x14ac:dyDescent="0.35">
      <c r="A18" s="5" t="s">
        <v>5162</v>
      </c>
      <c r="B18" s="10" t="s">
        <v>5163</v>
      </c>
    </row>
    <row r="19" spans="1:2" ht="29" x14ac:dyDescent="0.35">
      <c r="A19" s="3" t="s">
        <v>5164</v>
      </c>
      <c r="B19" s="4"/>
    </row>
    <row r="22" spans="1:2" x14ac:dyDescent="0.35">
      <c r="A22" s="2" t="s">
        <v>5165</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5166</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5167</v>
      </c>
      <c r="B32" t="str">
        <f>CONCATENATE(IF(NOT(ISBLANK(B23)),A23&amp;"; ",""),IF(NOT(ISBLANK(B24)),A24&amp;"; ",""),IF(NOT(ISBLANK(B25)),A25&amp;"; ",""),IF(NOT(ISBLANK(B26)),A26&amp;"; ",""),IF(NOT(ISBLANK(B27)),A27&amp;"; ",""),IF(NOT(ISBLANK(B28)),A28&amp;"; ",""),IF(NOT(ISBLANK(B29)),A29&amp;"; ",""),IF(NOT(ISBLANK(B30)),A30&amp;"; ",""),,IF(NOT(ISBLANK(B31)),A31&amp;"; ",""))</f>
        <v xml:space="preserve">Seadusandlus (Regulatory); </v>
      </c>
    </row>
    <row r="34" spans="1:7" x14ac:dyDescent="0.35">
      <c r="A34" s="2" t="s">
        <v>5168</v>
      </c>
    </row>
    <row r="35" spans="1:7" x14ac:dyDescent="0.35">
      <c r="A35" t="str">
        <f>Input!C3</f>
        <v>Rakendatud (Adopted or Expired)</v>
      </c>
    </row>
    <row r="36" spans="1:7" x14ac:dyDescent="0.35">
      <c r="A36" t="str">
        <f>Input!C4</f>
        <v>Käimasolev (Implemented)</v>
      </c>
      <c r="B36" t="s">
        <v>5169</v>
      </c>
    </row>
    <row r="37" spans="1:7" x14ac:dyDescent="0.35">
      <c r="A37" t="str">
        <f>Input!C5</f>
        <v>Planeeritud (Planned)</v>
      </c>
    </row>
    <row r="38" spans="1:7" x14ac:dyDescent="0.35">
      <c r="A38" t="str">
        <f>Input!C6</f>
        <v>Kavandamisel (Provisional)</v>
      </c>
    </row>
    <row r="39" spans="1:7" x14ac:dyDescent="0.35">
      <c r="A39" t="s">
        <v>5170</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F5D0C55-FF0C-4861-BE8D-97B980F8860C}">
          <x14:formula1>
            <xm:f>Input!$A$3:$A$40</xm:f>
          </x14:formula1>
          <xm:sqref>B1</xm:sqref>
        </x14:dataValidation>
      </x14:dataValidations>
    </ext>
  </extLst>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DFE63-27EF-439E-A491-CAFCD0199381}">
  <sheetPr>
    <pageSetUpPr fitToPage="1"/>
  </sheetPr>
  <dimension ref="A1:G47"/>
  <sheetViews>
    <sheetView workbookViewId="0">
      <selection activeCell="B7" sqref="B7"/>
    </sheetView>
  </sheetViews>
  <sheetFormatPr defaultColWidth="8.6328125" defaultRowHeight="14.5" x14ac:dyDescent="0.35"/>
  <cols>
    <col min="1" max="1" width="35.6328125" customWidth="1"/>
    <col min="2" max="2" width="64.6328125" customWidth="1"/>
  </cols>
  <sheetData>
    <row r="1" spans="1:2" x14ac:dyDescent="0.35">
      <c r="A1" s="3" t="s">
        <v>5171</v>
      </c>
      <c r="B1" s="4" t="s">
        <v>5172</v>
      </c>
    </row>
    <row r="2" spans="1:2" x14ac:dyDescent="0.35">
      <c r="A2" s="5" t="s">
        <v>5173</v>
      </c>
      <c r="B2" s="6"/>
    </row>
    <row r="3" spans="1:2" x14ac:dyDescent="0.35">
      <c r="A3" s="3" t="s">
        <v>5174</v>
      </c>
      <c r="B3" s="7" t="str">
        <f ca="1">MID(CELL("filename",A1),FIND("]",CELL("filename",A1))+1,255)</f>
        <v>TÖ2</v>
      </c>
    </row>
    <row r="4" spans="1:2" x14ac:dyDescent="0.35">
      <c r="A4" s="5" t="s">
        <v>5175</v>
      </c>
      <c r="B4" s="6"/>
    </row>
    <row r="5" spans="1:2" x14ac:dyDescent="0.35">
      <c r="A5" s="3" t="s">
        <v>5176</v>
      </c>
      <c r="B5" s="7"/>
    </row>
    <row r="6" spans="1:2" x14ac:dyDescent="0.35">
      <c r="A6" s="5" t="s">
        <v>5177</v>
      </c>
      <c r="B6" s="6"/>
    </row>
    <row r="7" spans="1:2" ht="130.5" x14ac:dyDescent="0.35">
      <c r="A7" s="3" t="s">
        <v>5178</v>
      </c>
      <c r="B7" s="7" t="s">
        <v>5179</v>
      </c>
    </row>
    <row r="8" spans="1:2" ht="29" x14ac:dyDescent="0.35">
      <c r="A8" s="8" t="s">
        <v>5180</v>
      </c>
      <c r="B8" s="6" t="s">
        <v>5181</v>
      </c>
    </row>
    <row r="9" spans="1:2" ht="72.5" x14ac:dyDescent="0.35">
      <c r="A9" s="3" t="s">
        <v>5182</v>
      </c>
      <c r="B9" s="7" t="s">
        <v>5183</v>
      </c>
    </row>
    <row r="10" spans="1:2" ht="29" x14ac:dyDescent="0.35">
      <c r="A10" s="5" t="s">
        <v>5184</v>
      </c>
      <c r="B10" s="6" t="s">
        <v>5185</v>
      </c>
    </row>
    <row r="11" spans="1:2" x14ac:dyDescent="0.35">
      <c r="A11" s="3" t="s">
        <v>5186</v>
      </c>
      <c r="B11" s="7"/>
    </row>
    <row r="12" spans="1:2" x14ac:dyDescent="0.35">
      <c r="A12" s="5" t="s">
        <v>5187</v>
      </c>
      <c r="B12" s="9"/>
    </row>
    <row r="13" spans="1:2" x14ac:dyDescent="0.35">
      <c r="A13" s="3" t="s">
        <v>5188</v>
      </c>
      <c r="B13" s="4" t="str">
        <f>LEFT(B32,LEN(B32)-2)</f>
        <v>Seadusandlus (Regulatory)</v>
      </c>
    </row>
    <row r="14" spans="1:2" ht="43.5" x14ac:dyDescent="0.35">
      <c r="A14" s="5" t="s">
        <v>5189</v>
      </c>
      <c r="B14" s="44" t="s">
        <v>5190</v>
      </c>
    </row>
    <row r="15" spans="1:2" ht="29" x14ac:dyDescent="0.35">
      <c r="A15" s="3" t="s">
        <v>5191</v>
      </c>
      <c r="B15" s="4" t="str">
        <f>LEFT(B39,LEN(B39)-2)</f>
        <v>Käimasolev (Implemented)</v>
      </c>
    </row>
    <row r="16" spans="1:2" ht="29" x14ac:dyDescent="0.35">
      <c r="A16" s="5" t="s">
        <v>5192</v>
      </c>
      <c r="B16" s="10" t="s">
        <v>5193</v>
      </c>
    </row>
    <row r="17" spans="1:2" ht="29" x14ac:dyDescent="0.35">
      <c r="A17" s="3" t="s">
        <v>5194</v>
      </c>
      <c r="B17" s="4" t="s">
        <v>5195</v>
      </c>
    </row>
    <row r="18" spans="1:2" ht="29" x14ac:dyDescent="0.35">
      <c r="A18" s="5" t="s">
        <v>5196</v>
      </c>
      <c r="B18" s="10" t="s">
        <v>5197</v>
      </c>
    </row>
    <row r="19" spans="1:2" ht="29" x14ac:dyDescent="0.35">
      <c r="A19" s="3" t="s">
        <v>5198</v>
      </c>
      <c r="B19" s="4"/>
    </row>
    <row r="22" spans="1:2" x14ac:dyDescent="0.35">
      <c r="A22" s="2" t="s">
        <v>5199</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5200</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5201</v>
      </c>
      <c r="B32" t="str">
        <f>CONCATENATE(IF(NOT(ISBLANK(B23)),A23&amp;"; ",""),IF(NOT(ISBLANK(B24)),A24&amp;"; ",""),IF(NOT(ISBLANK(B25)),A25&amp;"; ",""),IF(NOT(ISBLANK(B26)),A26&amp;"; ",""),IF(NOT(ISBLANK(B27)),A27&amp;"; ",""),IF(NOT(ISBLANK(B28)),A28&amp;"; ",""),IF(NOT(ISBLANK(B29)),A29&amp;"; ",""),IF(NOT(ISBLANK(B30)),A30&amp;"; ",""),,IF(NOT(ISBLANK(B31)),A31&amp;"; ",""))</f>
        <v xml:space="preserve">Seadusandlus (Regulatory); </v>
      </c>
    </row>
    <row r="34" spans="1:7" x14ac:dyDescent="0.35">
      <c r="A34" s="2" t="s">
        <v>5202</v>
      </c>
    </row>
    <row r="35" spans="1:7" x14ac:dyDescent="0.35">
      <c r="A35" t="str">
        <f>Input!C3</f>
        <v>Rakendatud (Adopted or Expired)</v>
      </c>
    </row>
    <row r="36" spans="1:7" x14ac:dyDescent="0.35">
      <c r="A36" t="str">
        <f>Input!C4</f>
        <v>Käimasolev (Implemented)</v>
      </c>
      <c r="B36" t="s">
        <v>5203</v>
      </c>
    </row>
    <row r="37" spans="1:7" x14ac:dyDescent="0.35">
      <c r="A37" t="str">
        <f>Input!C5</f>
        <v>Planeeritud (Planned)</v>
      </c>
    </row>
    <row r="38" spans="1:7" x14ac:dyDescent="0.35">
      <c r="A38" t="str">
        <f>Input!C6</f>
        <v>Kavandamisel (Provisional)</v>
      </c>
    </row>
    <row r="39" spans="1:7" x14ac:dyDescent="0.35">
      <c r="A39" t="s">
        <v>5204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8F35FF63-85F4-4FFF-93C2-3A4C96F20CD0}">
          <x14:formula1>
            <xm:f>Input!$A$3:$A$40</xm:f>
          </x14:formula1>
          <xm:sqref>B1</xm:sqref>
        </x14:dataValidation>
      </x14:dataValidations>
    </ext>
  </extLst>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0D8B7-15A1-4DBD-8252-7E232D39C38A}">
  <sheetPr>
    <tabColor rgb="FFFFD966"/>
    <pageSetUpPr fitToPage="1"/>
  </sheetPr>
  <dimension ref="A1:G47"/>
  <sheetViews>
    <sheetView workbookViewId="0"/>
  </sheetViews>
  <sheetFormatPr defaultColWidth="8.6328125" defaultRowHeight="14.5" x14ac:dyDescent="0.35"/>
  <cols>
    <col min="1" max="1" width="35.6328125" customWidth="1"/>
    <col min="2" max="2" width="64.6328125" customWidth="1"/>
  </cols>
  <sheetData>
    <row r="1" spans="1:2" x14ac:dyDescent="0.35">
      <c r="A1" s="3" t="s">
        <v>5205</v>
      </c>
      <c r="B1" s="4" t="s">
        <v>5206</v>
      </c>
    </row>
    <row r="2" spans="1:2" x14ac:dyDescent="0.35">
      <c r="A2" s="5" t="s">
        <v>5207</v>
      </c>
      <c r="B2" s="6"/>
    </row>
    <row r="3" spans="1:2" x14ac:dyDescent="0.35">
      <c r="A3" s="3" t="s">
        <v>5208</v>
      </c>
      <c r="B3" s="7" t="str">
        <f ca="1">MID(CELL("filename",A1),FIND("]",CELL("filename",A1))+1,255)</f>
        <v>IP1</v>
      </c>
    </row>
    <row r="4" spans="1:2" x14ac:dyDescent="0.35">
      <c r="A4" s="5" t="s">
        <v>5209</v>
      </c>
      <c r="B4" s="6" t="s">
        <v>5210</v>
      </c>
    </row>
    <row r="5" spans="1:2" ht="58" x14ac:dyDescent="0.35">
      <c r="A5" s="3" t="s">
        <v>5211</v>
      </c>
      <c r="B5" s="7" t="s">
        <v>5212</v>
      </c>
    </row>
    <row r="6" spans="1:2" x14ac:dyDescent="0.35">
      <c r="A6" s="5" t="s">
        <v>5213</v>
      </c>
      <c r="B6" s="6"/>
    </row>
    <row r="7" spans="1:2" ht="43.5" x14ac:dyDescent="0.35">
      <c r="A7" s="3" t="s">
        <v>5214</v>
      </c>
      <c r="B7" s="7" t="s">
        <v>5215</v>
      </c>
    </row>
    <row r="8" spans="1:2" ht="29" x14ac:dyDescent="0.35">
      <c r="A8" s="8" t="s">
        <v>5216</v>
      </c>
      <c r="B8" s="6" t="s">
        <v>5217</v>
      </c>
    </row>
    <row r="9" spans="1:2" x14ac:dyDescent="0.35">
      <c r="A9" s="3" t="s">
        <v>5218</v>
      </c>
      <c r="B9" s="7" t="s">
        <v>5219</v>
      </c>
    </row>
    <row r="10" spans="1:2" ht="29" x14ac:dyDescent="0.35">
      <c r="A10" s="5" t="s">
        <v>5220</v>
      </c>
      <c r="B10" s="6"/>
    </row>
    <row r="11" spans="1:2" x14ac:dyDescent="0.35">
      <c r="A11" s="3" t="s">
        <v>5221</v>
      </c>
      <c r="B11" s="7"/>
    </row>
    <row r="12" spans="1:2" x14ac:dyDescent="0.35">
      <c r="A12" s="5" t="s">
        <v>5222</v>
      </c>
      <c r="B12" s="9"/>
    </row>
    <row r="13" spans="1:2" x14ac:dyDescent="0.35">
      <c r="A13" s="3" t="s">
        <v>5223</v>
      </c>
      <c r="B13" s="4" t="str">
        <f>LEFT(B32,LEN(B32)-2)</f>
        <v>Teadus- ja arendustegevus (Research)</v>
      </c>
    </row>
    <row r="14" spans="1:2" ht="29" x14ac:dyDescent="0.35">
      <c r="A14" s="5" t="s">
        <v>5224</v>
      </c>
      <c r="B14" s="10"/>
    </row>
    <row r="15" spans="1:2" ht="29" x14ac:dyDescent="0.35">
      <c r="A15" s="3" t="s">
        <v>5225</v>
      </c>
      <c r="B15" s="4" t="str">
        <f>LEFT(B39,LEN(B39)-2)</f>
        <v>Kavandamisel (Provisional)</v>
      </c>
    </row>
    <row r="16" spans="1:2" ht="29" x14ac:dyDescent="0.35">
      <c r="A16" s="5" t="s">
        <v>5226</v>
      </c>
      <c r="B16" s="10"/>
    </row>
    <row r="17" spans="1:2" ht="29" x14ac:dyDescent="0.35">
      <c r="A17" s="3" t="s">
        <v>5227</v>
      </c>
      <c r="B17" s="4" t="s">
        <v>5228</v>
      </c>
    </row>
    <row r="18" spans="1:2" ht="29" x14ac:dyDescent="0.35">
      <c r="A18" s="5" t="s">
        <v>5229</v>
      </c>
      <c r="B18" s="10"/>
    </row>
    <row r="19" spans="1:2" ht="29" x14ac:dyDescent="0.35">
      <c r="A19" s="3" t="s">
        <v>5230</v>
      </c>
      <c r="B19" s="4"/>
    </row>
    <row r="22" spans="1:2" x14ac:dyDescent="0.35">
      <c r="A22" s="2" t="s">
        <v>5231</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c r="B29" t="s">
        <v>5232</v>
      </c>
    </row>
    <row r="30" spans="1:2" x14ac:dyDescent="0.35">
      <c r="A30" t="str">
        <f>Input!B10</f>
        <v>Vabatahtlik (Voluntary)</v>
      </c>
    </row>
    <row r="31" spans="1:2" x14ac:dyDescent="0.35">
      <c r="A31" t="str">
        <f>Input!B11</f>
        <v>Muu (Other)</v>
      </c>
    </row>
    <row r="32" spans="1:2" x14ac:dyDescent="0.35">
      <c r="A32" t="s">
        <v>5233</v>
      </c>
      <c r="B32" t="str">
        <f>CONCATENATE(IF(NOT(ISBLANK(B23)),A23&amp;"; ",""),IF(NOT(ISBLANK(B24)),A24&amp;"; ",""),IF(NOT(ISBLANK(B25)),A25&amp;"; ",""),IF(NOT(ISBLANK(B26)),A26&amp;"; ",""),IF(NOT(ISBLANK(B27)),A27&amp;"; ",""),IF(NOT(ISBLANK(B28)),A28&amp;"; ",""),IF(NOT(ISBLANK(B29)),A29&amp;"; ",""),IF(NOT(ISBLANK(B30)),A30&amp;"; ",""),,IF(NOT(ISBLANK(B31)),A31&amp;"; ",""))</f>
        <v xml:space="preserve">Teadus- ja arendustegevus (Research); </v>
      </c>
    </row>
    <row r="34" spans="1:7" x14ac:dyDescent="0.35">
      <c r="A34" s="2" t="s">
        <v>5234</v>
      </c>
    </row>
    <row r="35" spans="1:7" x14ac:dyDescent="0.35">
      <c r="A35" t="str">
        <f>Input!C3</f>
        <v>Rakendatud (Adopted or Expired)</v>
      </c>
    </row>
    <row r="36" spans="1:7" x14ac:dyDescent="0.35">
      <c r="A36" t="str">
        <f>Input!C4</f>
        <v>Käimasolev (Implemented)</v>
      </c>
    </row>
    <row r="37" spans="1:7" x14ac:dyDescent="0.35">
      <c r="A37" t="str">
        <f>Input!C5</f>
        <v>Planeeritud (Planned)</v>
      </c>
    </row>
    <row r="38" spans="1:7" x14ac:dyDescent="0.35">
      <c r="A38" t="str">
        <f>Input!C6</f>
        <v>Kavandamisel (Provisional)</v>
      </c>
      <c r="B38" t="s">
        <v>5235</v>
      </c>
    </row>
    <row r="39" spans="1:7" x14ac:dyDescent="0.35">
      <c r="A39" t="s">
        <v>5236</v>
      </c>
      <c r="B39" t="str">
        <f>CONCATENATE(IF(NOT(ISBLANK(B35)),A35&amp;"; ", ""),IF(NOT(ISBLANK(B36)),A36&amp;"; ",""),IF(NOT(ISBLANK(B37)),A37&amp;"; ",""),IF(NOT(ISBLANK(B38)),A38&amp;"; ",""))</f>
        <v xml:space="preserve">Kavandamisel (Provisional);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FF9F0CA-62CA-4C99-8105-B9AEC9607351}">
          <x14:formula1>
            <xm:f>Input!$A$3:$A$40</xm:f>
          </x14:formula1>
          <xm:sqref>B1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80AD2-AA8C-40F6-ADBE-D8A946F59385}">
  <sheetPr codeName="Leht10">
    <tabColor rgb="FFDDD9C4"/>
    <pageSetUpPr fitToPage="1"/>
  </sheetPr>
  <dimension ref="A1:G47"/>
  <sheetViews>
    <sheetView workbookViewId="0">
      <selection activeCell="B7" sqref="B7"/>
    </sheetView>
  </sheetViews>
  <sheetFormatPr defaultColWidth="8.6328125" defaultRowHeight="14.5" x14ac:dyDescent="0.35"/>
  <cols>
    <col min="1" max="1" width="35.6328125" customWidth="1"/>
    <col min="2" max="2" width="64.6328125" customWidth="1"/>
  </cols>
  <sheetData>
    <row r="1" spans="1:2" x14ac:dyDescent="0.35">
      <c r="A1" s="3" t="s">
        <v>1068</v>
      </c>
      <c r="B1" s="4" t="s">
        <v>1069</v>
      </c>
    </row>
    <row r="2" spans="1:2" x14ac:dyDescent="0.35">
      <c r="A2" s="5" t="s">
        <v>1070</v>
      </c>
      <c r="B2" s="6" t="s">
        <v>1071</v>
      </c>
    </row>
    <row r="3" spans="1:2" x14ac:dyDescent="0.35">
      <c r="A3" s="3" t="s">
        <v>1072</v>
      </c>
      <c r="B3" s="7" t="str">
        <f ca="1">MID(CELL("filename",A1),FIND("]",CELL("filename",A1))+1,255)</f>
        <v>EN4</v>
      </c>
    </row>
    <row r="4" spans="1:2" x14ac:dyDescent="0.35">
      <c r="A4" s="5" t="s">
        <v>1073</v>
      </c>
      <c r="B4" s="6" t="s">
        <v>1074</v>
      </c>
    </row>
    <row r="5" spans="1:2" ht="43.5" x14ac:dyDescent="0.35">
      <c r="A5" s="3" t="s">
        <v>1075</v>
      </c>
      <c r="B5" s="7" t="s">
        <v>1076</v>
      </c>
    </row>
    <row r="6" spans="1:2" ht="43.5" x14ac:dyDescent="0.35">
      <c r="A6" s="5" t="s">
        <v>1077</v>
      </c>
      <c r="B6" s="6" t="s">
        <v>1078</v>
      </c>
    </row>
    <row r="7" spans="1:2" ht="101.5" x14ac:dyDescent="0.35">
      <c r="A7" s="3" t="s">
        <v>1079</v>
      </c>
      <c r="B7" s="7" t="s">
        <v>1080</v>
      </c>
    </row>
    <row r="8" spans="1:2" ht="29" x14ac:dyDescent="0.35">
      <c r="A8" s="8" t="s">
        <v>1081</v>
      </c>
      <c r="B8" s="6" t="s">
        <v>1082</v>
      </c>
    </row>
    <row r="9" spans="1:2" ht="29" x14ac:dyDescent="0.35">
      <c r="A9" s="3" t="s">
        <v>1083</v>
      </c>
      <c r="B9" s="4" t="s">
        <v>1084</v>
      </c>
    </row>
    <row r="10" spans="1:2" ht="29" x14ac:dyDescent="0.35">
      <c r="A10" s="5" t="s">
        <v>1085</v>
      </c>
      <c r="B10" s="6" t="s">
        <v>1086</v>
      </c>
    </row>
    <row r="11" spans="1:2" x14ac:dyDescent="0.35">
      <c r="A11" s="3" t="s">
        <v>1087</v>
      </c>
      <c r="B11" s="7"/>
    </row>
    <row r="12" spans="1:2" x14ac:dyDescent="0.35">
      <c r="A12" s="5" t="s">
        <v>1088</v>
      </c>
      <c r="B12" s="9"/>
    </row>
    <row r="13" spans="1:2" x14ac:dyDescent="0.35">
      <c r="A13" s="3" t="s">
        <v>1089</v>
      </c>
      <c r="B13" s="4" t="str">
        <f>LEFT(B32,LEN(B32)-2)</f>
        <v>Otsene toetus (Economic)</v>
      </c>
    </row>
    <row r="14" spans="1:2" ht="130.5" x14ac:dyDescent="0.35">
      <c r="A14" s="5" t="s">
        <v>1090</v>
      </c>
      <c r="B14" s="10" t="s">
        <v>1091</v>
      </c>
    </row>
    <row r="15" spans="1:2" ht="29" x14ac:dyDescent="0.35">
      <c r="A15" s="3" t="s">
        <v>1092</v>
      </c>
      <c r="B15" s="4" t="str">
        <f>LEFT(B39,LEN(B39)-2)</f>
        <v>Planeeritud (Planned)</v>
      </c>
    </row>
    <row r="16" spans="1:2" ht="29" x14ac:dyDescent="0.35">
      <c r="A16" s="5" t="s">
        <v>1093</v>
      </c>
      <c r="B16" s="10"/>
    </row>
    <row r="17" spans="1:2" ht="29" x14ac:dyDescent="0.35">
      <c r="A17" s="3" t="s">
        <v>1094</v>
      </c>
      <c r="B17" s="4" t="s">
        <v>1095</v>
      </c>
    </row>
    <row r="18" spans="1:2" ht="29" x14ac:dyDescent="0.35">
      <c r="A18" s="5" t="s">
        <v>1096</v>
      </c>
      <c r="B18" s="10" t="s">
        <v>1097</v>
      </c>
    </row>
    <row r="19" spans="1:2" ht="29" x14ac:dyDescent="0.35">
      <c r="A19" s="3" t="s">
        <v>1098</v>
      </c>
      <c r="B19" s="4"/>
    </row>
    <row r="20" spans="1:2" x14ac:dyDescent="0.35">
      <c r="A20" s="5" t="s">
        <v>1099</v>
      </c>
      <c r="B20" s="10" t="s">
        <v>1100</v>
      </c>
    </row>
    <row r="22" spans="1:2" x14ac:dyDescent="0.35">
      <c r="A22" s="2" t="s">
        <v>1101</v>
      </c>
    </row>
    <row r="23" spans="1:2" x14ac:dyDescent="0.35">
      <c r="A23" t="str">
        <f>Input!B3</f>
        <v>Otsene toetus (Economic)</v>
      </c>
      <c r="B23" t="s">
        <v>1102</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1103</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1104</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1105</v>
      </c>
    </row>
    <row r="38" spans="1:7" x14ac:dyDescent="0.35">
      <c r="A38" t="str">
        <f>Input!C6</f>
        <v>Kavandamisel (Provisional)</v>
      </c>
    </row>
    <row r="39" spans="1:7" x14ac:dyDescent="0.35">
      <c r="A39" t="s">
        <v>1106</v>
      </c>
      <c r="B39" t="str">
        <f>CONCATENATE(IF(NOT(ISBLANK(B35)),A35&amp;"; ", ""),IF(NOT(ISBLANK(B36)),A36&amp;"; ",""),IF(NOT(ISBLANK(B37)),A37&amp;"; ",""),IF(NOT(ISBLANK(B38)),A38&amp;"; ",""))</f>
        <v xml:space="preserve">Planeeritud (Planned);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8788C1A-0DFA-424F-99A4-DD034D365462}">
          <x14:formula1>
            <xm:f>Input!$A$3:$A$40</xm:f>
          </x14:formula1>
          <xm:sqref>B1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F0F3A-CBAC-47AB-B853-A25E5384DBFA}">
  <sheetPr>
    <tabColor rgb="FFDDD9C4"/>
    <pageSetUpPr fitToPage="1"/>
  </sheetPr>
  <dimension ref="A1:G47"/>
  <sheetViews>
    <sheetView topLeftCell="A8" workbookViewId="0">
      <selection activeCell="B14" sqref="B14"/>
    </sheetView>
  </sheetViews>
  <sheetFormatPr defaultColWidth="8.6328125" defaultRowHeight="14.5" x14ac:dyDescent="0.35"/>
  <cols>
    <col min="1" max="1" width="35.6328125" customWidth="1"/>
    <col min="2" max="2" width="64.6328125" customWidth="1"/>
  </cols>
  <sheetData>
    <row r="1" spans="1:3" x14ac:dyDescent="0.35">
      <c r="A1" s="3" t="s">
        <v>1107</v>
      </c>
      <c r="B1" s="4" t="s">
        <v>1108</v>
      </c>
    </row>
    <row r="2" spans="1:3" x14ac:dyDescent="0.35">
      <c r="A2" s="5" t="s">
        <v>1109</v>
      </c>
      <c r="B2" s="6" t="s">
        <v>1110</v>
      </c>
    </row>
    <row r="3" spans="1:3" x14ac:dyDescent="0.35">
      <c r="A3" s="3" t="s">
        <v>1111</v>
      </c>
      <c r="B3" s="7" t="str">
        <f ca="1">MID(CELL("filename",A1),FIND("]",CELL("filename",A1))+1,255)</f>
        <v>EN4a</v>
      </c>
    </row>
    <row r="4" spans="1:3" ht="29" x14ac:dyDescent="0.35">
      <c r="A4" s="5" t="s">
        <v>1112</v>
      </c>
      <c r="B4" s="6" t="s">
        <v>1113</v>
      </c>
    </row>
    <row r="5" spans="1:3" ht="43.5" x14ac:dyDescent="0.35">
      <c r="A5" s="3" t="s">
        <v>1114</v>
      </c>
      <c r="B5" s="7" t="s">
        <v>1115</v>
      </c>
    </row>
    <row r="6" spans="1:3" x14ac:dyDescent="0.35">
      <c r="A6" s="5" t="s">
        <v>1116</v>
      </c>
      <c r="B6" s="10"/>
    </row>
    <row r="7" spans="1:3" ht="116" x14ac:dyDescent="0.35">
      <c r="A7" s="3" t="s">
        <v>1117</v>
      </c>
      <c r="B7" s="7" t="s">
        <v>1118</v>
      </c>
    </row>
    <row r="8" spans="1:3" ht="29" x14ac:dyDescent="0.35">
      <c r="A8" s="8" t="s">
        <v>1119</v>
      </c>
      <c r="B8" s="6" t="s">
        <v>1120</v>
      </c>
    </row>
    <row r="9" spans="1:3" ht="29" x14ac:dyDescent="0.35">
      <c r="A9" s="3" t="s">
        <v>1121</v>
      </c>
      <c r="B9" s="4" t="s">
        <v>1122</v>
      </c>
    </row>
    <row r="10" spans="1:3" ht="29" x14ac:dyDescent="0.35">
      <c r="A10" s="5" t="s">
        <v>1123</v>
      </c>
      <c r="B10" s="6" t="s">
        <v>1124</v>
      </c>
    </row>
    <row r="11" spans="1:3" x14ac:dyDescent="0.35">
      <c r="A11" s="3" t="s">
        <v>1125</v>
      </c>
      <c r="B11" s="7"/>
    </row>
    <row r="12" spans="1:3" x14ac:dyDescent="0.35">
      <c r="A12" s="5" t="s">
        <v>1126</v>
      </c>
      <c r="B12" s="81" t="s">
        <v>1127</v>
      </c>
    </row>
    <row r="13" spans="1:3" x14ac:dyDescent="0.35">
      <c r="A13" s="3" t="s">
        <v>1128</v>
      </c>
      <c r="B13" s="4" t="str">
        <f>LEFT(B32,LEN(B32)-2)</f>
        <v>Otsene toetus (Economic)</v>
      </c>
    </row>
    <row r="14" spans="1:3" ht="130.5" x14ac:dyDescent="0.35">
      <c r="A14" s="5" t="s">
        <v>1129</v>
      </c>
      <c r="B14" s="10" t="s">
        <v>1130</v>
      </c>
    </row>
    <row r="15" spans="1:3" ht="29" x14ac:dyDescent="0.35">
      <c r="A15" s="3" t="s">
        <v>1131</v>
      </c>
      <c r="B15" s="4" t="str">
        <f>LEFT(B39,LEN(B39)-2)</f>
        <v>Planeeritud (Planned)</v>
      </c>
    </row>
    <row r="16" spans="1:3" ht="29" x14ac:dyDescent="0.35">
      <c r="A16" s="5" t="s">
        <v>1132</v>
      </c>
      <c r="B16" s="10" t="s">
        <v>1133</v>
      </c>
      <c r="C16" s="24"/>
    </row>
    <row r="17" spans="1:2" ht="29" x14ac:dyDescent="0.35">
      <c r="A17" s="3" t="s">
        <v>1134</v>
      </c>
      <c r="B17" s="4" t="s">
        <v>1135</v>
      </c>
    </row>
    <row r="18" spans="1:2" ht="29" x14ac:dyDescent="0.35">
      <c r="A18" s="5" t="s">
        <v>1136</v>
      </c>
      <c r="B18" s="10" t="s">
        <v>1137</v>
      </c>
    </row>
    <row r="19" spans="1:2" ht="29" x14ac:dyDescent="0.35">
      <c r="A19" s="3" t="s">
        <v>1138</v>
      </c>
      <c r="B19" s="4"/>
    </row>
    <row r="20" spans="1:2" ht="29" x14ac:dyDescent="0.35">
      <c r="A20" s="5" t="s">
        <v>1139</v>
      </c>
      <c r="B20" s="10" t="s">
        <v>1140</v>
      </c>
    </row>
    <row r="22" spans="1:2" x14ac:dyDescent="0.35">
      <c r="A22" s="2" t="s">
        <v>1141</v>
      </c>
    </row>
    <row r="23" spans="1:2" x14ac:dyDescent="0.35">
      <c r="A23" t="str">
        <f>Input!B3</f>
        <v>Otsene toetus (Economic)</v>
      </c>
      <c r="B23" t="s">
        <v>1142</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1143</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1144</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1145</v>
      </c>
    </row>
    <row r="38" spans="1:7" x14ac:dyDescent="0.35">
      <c r="A38" t="str">
        <f>Input!C6</f>
        <v>Kavandamisel (Provisional)</v>
      </c>
    </row>
    <row r="39" spans="1:7" x14ac:dyDescent="0.35">
      <c r="A39" t="s">
        <v>1146</v>
      </c>
      <c r="B39" t="str">
        <f>CONCATENATE(IF(NOT(ISBLANK(B35)),A35&amp;"; ", ""),IF(NOT(ISBLANK(B36)),A36&amp;"; ",""),IF(NOT(ISBLANK(B37)),A37&amp;"; ",""),IF(NOT(ISBLANK(B38)),A38&amp;"; ",""))</f>
        <v xml:space="preserve">Planeeritud (Planned);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7F08CCE2-7E09-481B-AA49-B5091823472D}">
          <x14:formula1>
            <xm:f>Input!$A$3:$A$40</xm:f>
          </x14:formula1>
          <xm:sqref>B1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81845-1596-443D-A42D-6E7A74635694}">
  <sheetPr>
    <tabColor rgb="FFDDD9C4"/>
    <pageSetUpPr fitToPage="1"/>
  </sheetPr>
  <dimension ref="A1:G47"/>
  <sheetViews>
    <sheetView topLeftCell="A6"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1147</v>
      </c>
      <c r="B1" s="4" t="s">
        <v>1148</v>
      </c>
    </row>
    <row r="2" spans="1:2" x14ac:dyDescent="0.35">
      <c r="A2" s="5" t="s">
        <v>1149</v>
      </c>
      <c r="B2" s="6" t="s">
        <v>1150</v>
      </c>
    </row>
    <row r="3" spans="1:2" x14ac:dyDescent="0.35">
      <c r="A3" s="3" t="s">
        <v>1151</v>
      </c>
      <c r="B3" s="7" t="str">
        <f ca="1">MID(CELL("filename",A1),FIND("]",CELL("filename",A1))+1,255)</f>
        <v>EN4b</v>
      </c>
    </row>
    <row r="4" spans="1:2" x14ac:dyDescent="0.35">
      <c r="A4" s="5" t="s">
        <v>1152</v>
      </c>
      <c r="B4" s="6" t="s">
        <v>1153</v>
      </c>
    </row>
    <row r="5" spans="1:2" ht="43.5" x14ac:dyDescent="0.35">
      <c r="A5" s="3" t="s">
        <v>1154</v>
      </c>
      <c r="B5" s="7" t="s">
        <v>1155</v>
      </c>
    </row>
    <row r="6" spans="1:2" x14ac:dyDescent="0.35">
      <c r="A6" s="5" t="s">
        <v>1156</v>
      </c>
      <c r="B6" s="10"/>
    </row>
    <row r="7" spans="1:2" ht="116" x14ac:dyDescent="0.35">
      <c r="A7" s="3" t="s">
        <v>1157</v>
      </c>
      <c r="B7" s="7" t="s">
        <v>1158</v>
      </c>
    </row>
    <row r="8" spans="1:2" ht="29" x14ac:dyDescent="0.35">
      <c r="A8" s="8" t="s">
        <v>1159</v>
      </c>
      <c r="B8" s="6" t="s">
        <v>1160</v>
      </c>
    </row>
    <row r="9" spans="1:2" ht="29" x14ac:dyDescent="0.35">
      <c r="A9" s="3" t="s">
        <v>1161</v>
      </c>
      <c r="B9" s="4" t="s">
        <v>1162</v>
      </c>
    </row>
    <row r="10" spans="1:2" ht="29" x14ac:dyDescent="0.35">
      <c r="A10" s="5" t="s">
        <v>1163</v>
      </c>
      <c r="B10" s="6" t="s">
        <v>1164</v>
      </c>
    </row>
    <row r="11" spans="1:2" x14ac:dyDescent="0.35">
      <c r="A11" s="3" t="s">
        <v>1165</v>
      </c>
      <c r="B11" s="7"/>
    </row>
    <row r="12" spans="1:2" x14ac:dyDescent="0.35">
      <c r="A12" s="5" t="s">
        <v>1166</v>
      </c>
      <c r="B12" s="81" t="s">
        <v>1167</v>
      </c>
    </row>
    <row r="13" spans="1:2" x14ac:dyDescent="0.35">
      <c r="A13" s="3" t="s">
        <v>1168</v>
      </c>
      <c r="B13" s="4" t="str">
        <f>LEFT(B32,LEN(B32)-2)</f>
        <v>Otsene toetus (Economic)</v>
      </c>
    </row>
    <row r="14" spans="1:2" ht="130.5" x14ac:dyDescent="0.35">
      <c r="A14" s="5" t="s">
        <v>1169</v>
      </c>
      <c r="B14" s="10" t="s">
        <v>1170</v>
      </c>
    </row>
    <row r="15" spans="1:2" ht="29" x14ac:dyDescent="0.35">
      <c r="A15" s="3" t="s">
        <v>1171</v>
      </c>
      <c r="B15" s="4" t="str">
        <f>LEFT(B39,LEN(B39)-2)</f>
        <v>Planeeritud (Planned)</v>
      </c>
    </row>
    <row r="16" spans="1:2" ht="29" x14ac:dyDescent="0.35">
      <c r="A16" s="5" t="s">
        <v>1172</v>
      </c>
      <c r="B16" s="10" t="s">
        <v>1173</v>
      </c>
    </row>
    <row r="17" spans="1:2" ht="29" x14ac:dyDescent="0.35">
      <c r="A17" s="3" t="s">
        <v>1174</v>
      </c>
      <c r="B17" s="4" t="s">
        <v>1175</v>
      </c>
    </row>
    <row r="18" spans="1:2" ht="29" x14ac:dyDescent="0.35">
      <c r="A18" s="5" t="s">
        <v>1176</v>
      </c>
      <c r="B18" s="10" t="s">
        <v>1177</v>
      </c>
    </row>
    <row r="19" spans="1:2" ht="29" x14ac:dyDescent="0.35">
      <c r="A19" s="3" t="s">
        <v>1178</v>
      </c>
      <c r="B19" s="4"/>
    </row>
    <row r="20" spans="1:2" ht="29" x14ac:dyDescent="0.35">
      <c r="A20" s="5" t="s">
        <v>1179</v>
      </c>
      <c r="B20" s="10" t="s">
        <v>1180</v>
      </c>
    </row>
    <row r="22" spans="1:2" x14ac:dyDescent="0.35">
      <c r="A22" s="2" t="s">
        <v>1181</v>
      </c>
    </row>
    <row r="23" spans="1:2" x14ac:dyDescent="0.35">
      <c r="A23" t="str">
        <f>Input!B3</f>
        <v>Otsene toetus (Economic)</v>
      </c>
      <c r="B23" t="s">
        <v>1182</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1183</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1184</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1185</v>
      </c>
    </row>
    <row r="38" spans="1:7" x14ac:dyDescent="0.35">
      <c r="A38" t="str">
        <f>Input!C6</f>
        <v>Kavandamisel (Provisional)</v>
      </c>
    </row>
    <row r="39" spans="1:7" x14ac:dyDescent="0.35">
      <c r="A39" t="s">
        <v>1186</v>
      </c>
      <c r="B39" t="str">
        <f>CONCATENATE(IF(NOT(ISBLANK(B35)),A35&amp;"; ", ""),IF(NOT(ISBLANK(B36)),A36&amp;"; ",""),IF(NOT(ISBLANK(B37)),A37&amp;"; ",""),IF(NOT(ISBLANK(B38)),A38&amp;"; ",""))</f>
        <v xml:space="preserve">Planeeritud (Planned);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5DCA01C8-7A7C-43AF-BEB5-F73790EB949B}">
          <x14:formula1>
            <xm:f>Input!$A$3:$A$40</xm:f>
          </x14:formula1>
          <xm:sqref>B1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6F075-929B-470F-BDAB-6811947978E8}">
  <sheetPr>
    <tabColor rgb="FFDDD9C4"/>
    <pageSetUpPr fitToPage="1"/>
  </sheetPr>
  <dimension ref="A1:G47"/>
  <sheetViews>
    <sheetView workbookViewId="0">
      <selection activeCell="H18" sqref="H18"/>
    </sheetView>
  </sheetViews>
  <sheetFormatPr defaultColWidth="8.6328125" defaultRowHeight="14.5" x14ac:dyDescent="0.35"/>
  <cols>
    <col min="1" max="1" width="35.6328125" customWidth="1"/>
    <col min="2" max="2" width="64.6328125" customWidth="1"/>
  </cols>
  <sheetData>
    <row r="1" spans="1:2" x14ac:dyDescent="0.35">
      <c r="A1" s="3" t="s">
        <v>1187</v>
      </c>
      <c r="B1" s="4" t="s">
        <v>1188</v>
      </c>
    </row>
    <row r="2" spans="1:2" x14ac:dyDescent="0.35">
      <c r="A2" s="5" t="s">
        <v>1189</v>
      </c>
      <c r="B2" s="6" t="s">
        <v>1190</v>
      </c>
    </row>
    <row r="3" spans="1:2" x14ac:dyDescent="0.35">
      <c r="A3" s="3" t="s">
        <v>1191</v>
      </c>
      <c r="B3" s="7" t="str">
        <f ca="1">MID(CELL("filename",A1),FIND("]",CELL("filename",A1))+1,255)</f>
        <v>EN4c</v>
      </c>
    </row>
    <row r="4" spans="1:2" x14ac:dyDescent="0.35">
      <c r="A4" s="5" t="s">
        <v>1192</v>
      </c>
      <c r="B4" s="6" t="s">
        <v>1193</v>
      </c>
    </row>
    <row r="5" spans="1:2" ht="43.5" x14ac:dyDescent="0.35">
      <c r="A5" s="3" t="s">
        <v>1194</v>
      </c>
      <c r="B5" s="7" t="s">
        <v>1195</v>
      </c>
    </row>
    <row r="6" spans="1:2" x14ac:dyDescent="0.35">
      <c r="A6" s="5" t="s">
        <v>1196</v>
      </c>
      <c r="B6" s="10"/>
    </row>
    <row r="7" spans="1:2" ht="101.5" x14ac:dyDescent="0.35">
      <c r="A7" s="3" t="s">
        <v>1197</v>
      </c>
      <c r="B7" s="7" t="s">
        <v>1198</v>
      </c>
    </row>
    <row r="8" spans="1:2" ht="29" x14ac:dyDescent="0.35">
      <c r="A8" s="8" t="s">
        <v>1199</v>
      </c>
      <c r="B8" s="6" t="s">
        <v>1200</v>
      </c>
    </row>
    <row r="9" spans="1:2" ht="29" x14ac:dyDescent="0.35">
      <c r="A9" s="3" t="s">
        <v>1201</v>
      </c>
      <c r="B9" s="4" t="s">
        <v>1202</v>
      </c>
    </row>
    <row r="10" spans="1:2" ht="29" x14ac:dyDescent="0.35">
      <c r="A10" s="5" t="s">
        <v>1203</v>
      </c>
      <c r="B10" s="6" t="s">
        <v>1204</v>
      </c>
    </row>
    <row r="11" spans="1:2" x14ac:dyDescent="0.35">
      <c r="A11" s="3" t="s">
        <v>1205</v>
      </c>
      <c r="B11" s="7"/>
    </row>
    <row r="12" spans="1:2" x14ac:dyDescent="0.35">
      <c r="A12" s="5" t="s">
        <v>1206</v>
      </c>
      <c r="B12" s="81" t="s">
        <v>1207</v>
      </c>
    </row>
    <row r="13" spans="1:2" x14ac:dyDescent="0.35">
      <c r="A13" s="3" t="s">
        <v>1208</v>
      </c>
      <c r="B13" s="4" t="str">
        <f>LEFT(B32,LEN(B32)-2)</f>
        <v>Otsene toetus (Economic)</v>
      </c>
    </row>
    <row r="14" spans="1:2" ht="130.5" x14ac:dyDescent="0.35">
      <c r="A14" s="5" t="s">
        <v>1209</v>
      </c>
      <c r="B14" s="10" t="s">
        <v>1210</v>
      </c>
    </row>
    <row r="15" spans="1:2" ht="29" x14ac:dyDescent="0.35">
      <c r="A15" s="3" t="s">
        <v>1211</v>
      </c>
      <c r="B15" s="4" t="str">
        <f>LEFT(B39,LEN(B39)-2)</f>
        <v>Planeeritud (Planned)</v>
      </c>
    </row>
    <row r="16" spans="1:2" ht="29" x14ac:dyDescent="0.35">
      <c r="A16" s="5" t="s">
        <v>1212</v>
      </c>
      <c r="B16" s="10" t="s">
        <v>1213</v>
      </c>
    </row>
    <row r="17" spans="1:2" ht="29" x14ac:dyDescent="0.35">
      <c r="A17" s="3" t="s">
        <v>1214</v>
      </c>
      <c r="B17" s="4" t="s">
        <v>1215</v>
      </c>
    </row>
    <row r="18" spans="1:2" ht="29" x14ac:dyDescent="0.35">
      <c r="A18" s="5" t="s">
        <v>1216</v>
      </c>
      <c r="B18" s="10" t="s">
        <v>1217</v>
      </c>
    </row>
    <row r="19" spans="1:2" ht="29" x14ac:dyDescent="0.35">
      <c r="A19" s="3" t="s">
        <v>1218</v>
      </c>
      <c r="B19" s="4"/>
    </row>
    <row r="20" spans="1:2" ht="29" x14ac:dyDescent="0.35">
      <c r="A20" s="5" t="s">
        <v>1219</v>
      </c>
      <c r="B20" s="10" t="s">
        <v>1220</v>
      </c>
    </row>
    <row r="22" spans="1:2" x14ac:dyDescent="0.35">
      <c r="A22" s="2" t="s">
        <v>1221</v>
      </c>
    </row>
    <row r="23" spans="1:2" x14ac:dyDescent="0.35">
      <c r="A23" t="str">
        <f>Input!B3</f>
        <v>Otsene toetus (Economic)</v>
      </c>
      <c r="B23" t="s">
        <v>1222</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1223</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1224</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1225</v>
      </c>
    </row>
    <row r="38" spans="1:7" x14ac:dyDescent="0.35">
      <c r="A38" t="str">
        <f>Input!C6</f>
        <v>Kavandamisel (Provisional)</v>
      </c>
    </row>
    <row r="39" spans="1:7" x14ac:dyDescent="0.35">
      <c r="A39" t="s">
        <v>1226</v>
      </c>
      <c r="B39" t="str">
        <f>CONCATENATE(IF(NOT(ISBLANK(B35)),A35&amp;"; ", ""),IF(NOT(ISBLANK(B36)),A36&amp;"; ",""),IF(NOT(ISBLANK(B37)),A37&amp;"; ",""),IF(NOT(ISBLANK(B38)),A38&amp;"; ",""))</f>
        <v xml:space="preserve">Planeeritud (Planned);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866DBAE2-F937-48BF-BE9F-D379F53D428E}">
          <x14:formula1>
            <xm:f>Input!$A$3:$A$40</xm:f>
          </x14:formula1>
          <xm:sqref>B1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1C6E7-E1EE-407C-AAD0-E02F3FDD5C6F}">
  <sheetPr>
    <tabColor rgb="FFC4BD97"/>
  </sheetPr>
  <dimension ref="A1:B39"/>
  <sheetViews>
    <sheetView workbookViewId="0">
      <selection activeCell="A7" sqref="A7"/>
    </sheetView>
  </sheetViews>
  <sheetFormatPr defaultColWidth="8.6328125" defaultRowHeight="14.5" x14ac:dyDescent="0.35"/>
  <cols>
    <col min="1" max="1" width="47.08984375" customWidth="1"/>
    <col min="2" max="2" width="66.6328125" customWidth="1"/>
  </cols>
  <sheetData>
    <row r="1" spans="1:2" x14ac:dyDescent="0.35">
      <c r="A1" s="3" t="s">
        <v>1227</v>
      </c>
      <c r="B1" s="4" t="s">
        <v>1228</v>
      </c>
    </row>
    <row r="2" spans="1:2" ht="23.25" customHeight="1" x14ac:dyDescent="0.35">
      <c r="A2" s="5" t="s">
        <v>1229</v>
      </c>
      <c r="B2" s="6" t="s">
        <v>1230</v>
      </c>
    </row>
    <row r="3" spans="1:2" ht="17.25" customHeight="1" x14ac:dyDescent="0.35">
      <c r="A3" s="3" t="s">
        <v>1231</v>
      </c>
      <c r="B3" s="7" t="str">
        <f ca="1">MID(CELL("filename",A1),FIND("]",CELL("filename",A1))+1,255)</f>
        <v>EN5</v>
      </c>
    </row>
    <row r="4" spans="1:2" ht="32.25" customHeight="1" x14ac:dyDescent="0.35">
      <c r="A4" s="5" t="s">
        <v>1232</v>
      </c>
      <c r="B4" s="6" t="s">
        <v>1233</v>
      </c>
    </row>
    <row r="5" spans="1:2" ht="34.5" customHeight="1" x14ac:dyDescent="0.35">
      <c r="A5" s="3" t="s">
        <v>1234</v>
      </c>
      <c r="B5" s="7" t="s">
        <v>1235</v>
      </c>
    </row>
    <row r="6" spans="1:2" ht="33" customHeight="1" x14ac:dyDescent="0.35">
      <c r="A6" s="5" t="s">
        <v>1236</v>
      </c>
      <c r="B6" s="10" t="s">
        <v>1237</v>
      </c>
    </row>
    <row r="7" spans="1:2" ht="101.5" x14ac:dyDescent="0.35">
      <c r="A7" s="3" t="s">
        <v>1238</v>
      </c>
      <c r="B7" s="7" t="s">
        <v>1239</v>
      </c>
    </row>
    <row r="8" spans="1:2" ht="25.5" customHeight="1" x14ac:dyDescent="0.35">
      <c r="A8" s="8" t="s">
        <v>1240</v>
      </c>
      <c r="B8" s="6" t="s">
        <v>1241</v>
      </c>
    </row>
    <row r="9" spans="1:2" ht="31.5" customHeight="1" x14ac:dyDescent="0.35">
      <c r="A9" s="3" t="s">
        <v>1242</v>
      </c>
      <c r="B9" s="4" t="s">
        <v>1243</v>
      </c>
    </row>
    <row r="10" spans="1:2" ht="40.5" customHeight="1" x14ac:dyDescent="0.35">
      <c r="A10" s="5" t="s">
        <v>1244</v>
      </c>
      <c r="B10" s="6" t="s">
        <v>1245</v>
      </c>
    </row>
    <row r="11" spans="1:2" ht="19.5" customHeight="1" x14ac:dyDescent="0.35">
      <c r="A11" s="3" t="s">
        <v>1246</v>
      </c>
      <c r="B11" s="7"/>
    </row>
    <row r="12" spans="1:2" x14ac:dyDescent="0.35">
      <c r="A12" s="5" t="s">
        <v>1247</v>
      </c>
      <c r="B12" s="81" t="s">
        <v>1248</v>
      </c>
    </row>
    <row r="13" spans="1:2" ht="24" customHeight="1" x14ac:dyDescent="0.35">
      <c r="A13" s="3" t="s">
        <v>1249</v>
      </c>
      <c r="B13" s="4" t="str">
        <f>LEFT(B32,LEN(B32)-2)</f>
        <v>Otsene toetus (Economic)</v>
      </c>
    </row>
    <row r="14" spans="1:2" ht="102.75" customHeight="1" x14ac:dyDescent="0.35">
      <c r="A14" s="5" t="s">
        <v>1250</v>
      </c>
      <c r="B14" s="111" t="s">
        <v>1251</v>
      </c>
    </row>
    <row r="15" spans="1:2" ht="21" customHeight="1" x14ac:dyDescent="0.35">
      <c r="A15" s="3" t="s">
        <v>1252</v>
      </c>
      <c r="B15" s="4" t="str">
        <f>LEFT(B39,LEN(B39)-2)</f>
        <v>Käimasolev (Implemented)</v>
      </c>
    </row>
    <row r="16" spans="1:2" ht="58.5" customHeight="1" x14ac:dyDescent="0.35">
      <c r="A16" s="5" t="s">
        <v>1253</v>
      </c>
      <c r="B16" s="10" t="s">
        <v>1254</v>
      </c>
    </row>
    <row r="17" spans="1:2" ht="30" customHeight="1" x14ac:dyDescent="0.35">
      <c r="A17" s="3" t="s">
        <v>1255</v>
      </c>
      <c r="B17" s="4" t="s">
        <v>1256</v>
      </c>
    </row>
    <row r="18" spans="1:2" ht="35.25" customHeight="1" x14ac:dyDescent="0.35">
      <c r="A18" s="5" t="s">
        <v>1257</v>
      </c>
      <c r="B18" s="10" t="s">
        <v>1258</v>
      </c>
    </row>
    <row r="19" spans="1:2" ht="27" customHeight="1" x14ac:dyDescent="0.35">
      <c r="A19" s="3" t="s">
        <v>1259</v>
      </c>
      <c r="B19" s="4"/>
    </row>
    <row r="20" spans="1:2" x14ac:dyDescent="0.35">
      <c r="A20" s="5" t="s">
        <v>1260</v>
      </c>
      <c r="B20" s="31" t="s">
        <v>1261</v>
      </c>
    </row>
    <row r="22" spans="1:2" x14ac:dyDescent="0.35">
      <c r="A22" s="2" t="s">
        <v>1262</v>
      </c>
    </row>
    <row r="23" spans="1:2" x14ac:dyDescent="0.35">
      <c r="A23" t="str">
        <f>Input!B3</f>
        <v>Otsene toetus (Economic)</v>
      </c>
      <c r="B23" t="s">
        <v>1263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1264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2" x14ac:dyDescent="0.35">
      <c r="A34" s="2" t="s">
        <v>1265</v>
      </c>
    </row>
    <row r="35" spans="1:2" x14ac:dyDescent="0.35">
      <c r="A35" t="str">
        <f>Input!C3</f>
        <v>Rakendatud (Adopted or Expired)</v>
      </c>
    </row>
    <row r="36" spans="1:2" x14ac:dyDescent="0.35">
      <c r="A36" t="str">
        <f>Input!C4</f>
        <v>Käimasolev (Implemented)</v>
      </c>
      <c r="B36" t="s">
        <v>1266</v>
      </c>
    </row>
    <row r="37" spans="1:2" x14ac:dyDescent="0.35">
      <c r="A37" t="str">
        <f>Input!C5</f>
        <v>Planeeritud (Planned)</v>
      </c>
    </row>
    <row r="38" spans="1:2" x14ac:dyDescent="0.35">
      <c r="A38" t="str">
        <f>Input!C6</f>
        <v>Kavandamisel (Provisional)</v>
      </c>
    </row>
    <row r="39" spans="1:2" x14ac:dyDescent="0.35">
      <c r="A39" t="s">
        <v>1267</v>
      </c>
      <c r="B39" t="str">
        <f>CONCATENATE(IF(NOT(ISBLANK(B35)),A35&amp;"; ", ""),IF(NOT(ISBLANK(B36)),A36&amp;"; ",""),IF(NOT(ISBLANK(B37)),A37&amp;"; ",""),IF(NOT(ISBLANK(B38)),A38&amp;"; ",""))</f>
        <v xml:space="preserve">Käimasolev (Implemented); </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B413769-51F0-4EAE-A0CD-88A9FA9710C3}">
          <x14:formula1>
            <xm:f>Input!$A$3:$A$40</xm:f>
          </x14:formula1>
          <xm:sqref>B1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2F45B-180B-4A5B-BB1F-0B6CECFC2516}">
  <sheetPr>
    <tabColor rgb="FFC4BD97"/>
  </sheetPr>
  <dimension ref="A1:B39"/>
  <sheetViews>
    <sheetView workbookViewId="0">
      <selection activeCell="B14" sqref="B14"/>
    </sheetView>
  </sheetViews>
  <sheetFormatPr defaultColWidth="8.6328125" defaultRowHeight="14.5" x14ac:dyDescent="0.35"/>
  <cols>
    <col min="1" max="1" width="29.6328125" customWidth="1"/>
    <col min="2" max="2" width="80.08984375" customWidth="1"/>
  </cols>
  <sheetData>
    <row r="1" spans="1:2" x14ac:dyDescent="0.35">
      <c r="A1" s="3" t="s">
        <v>1268</v>
      </c>
      <c r="B1" s="4" t="s">
        <v>1269</v>
      </c>
    </row>
    <row r="2" spans="1:2" ht="29" x14ac:dyDescent="0.35">
      <c r="A2" s="5" t="s">
        <v>1270</v>
      </c>
      <c r="B2" s="6" t="s">
        <v>1271</v>
      </c>
    </row>
    <row r="3" spans="1:2" x14ac:dyDescent="0.35">
      <c r="A3" s="3" t="s">
        <v>1272</v>
      </c>
      <c r="B3" s="7" t="str">
        <f ca="1">MID(CELL("filename",A1),FIND("]",CELL("filename",A1))+1,255)</f>
        <v>EN6</v>
      </c>
    </row>
    <row r="4" spans="1:2" ht="31.25" customHeight="1" x14ac:dyDescent="0.35">
      <c r="A4" s="5" t="s">
        <v>1273</v>
      </c>
      <c r="B4" s="6" t="s">
        <v>1274</v>
      </c>
    </row>
    <row r="5" spans="1:2" ht="29.25" customHeight="1" x14ac:dyDescent="0.35">
      <c r="A5" s="3" t="s">
        <v>1275</v>
      </c>
      <c r="B5" s="7" t="s">
        <v>1276</v>
      </c>
    </row>
    <row r="6" spans="1:2" ht="29" x14ac:dyDescent="0.35">
      <c r="A6" s="5" t="s">
        <v>1277</v>
      </c>
      <c r="B6" s="6" t="s">
        <v>1278</v>
      </c>
    </row>
    <row r="7" spans="1:2" ht="127.5" customHeight="1" x14ac:dyDescent="0.35">
      <c r="A7" s="3" t="s">
        <v>1279</v>
      </c>
      <c r="B7" s="7" t="s">
        <v>1280</v>
      </c>
    </row>
    <row r="8" spans="1:2" ht="47.25" customHeight="1" x14ac:dyDescent="0.35">
      <c r="A8" s="8" t="s">
        <v>1281</v>
      </c>
      <c r="B8" s="6" t="s">
        <v>1282</v>
      </c>
    </row>
    <row r="9" spans="1:2" ht="52.5" customHeight="1" x14ac:dyDescent="0.35">
      <c r="A9" s="3" t="s">
        <v>1283</v>
      </c>
      <c r="B9" s="4" t="s">
        <v>1284</v>
      </c>
    </row>
    <row r="10" spans="1:2" ht="35.25" customHeight="1" x14ac:dyDescent="0.35">
      <c r="A10" s="5" t="s">
        <v>1285</v>
      </c>
      <c r="B10" s="6" t="s">
        <v>1286</v>
      </c>
    </row>
    <row r="11" spans="1:2" ht="24.75" customHeight="1" x14ac:dyDescent="0.35">
      <c r="A11" s="3" t="s">
        <v>1287</v>
      </c>
      <c r="B11" s="7"/>
    </row>
    <row r="12" spans="1:2" x14ac:dyDescent="0.35">
      <c r="A12" s="5" t="s">
        <v>1288</v>
      </c>
      <c r="B12" s="81" t="s">
        <v>1289</v>
      </c>
    </row>
    <row r="13" spans="1:2" x14ac:dyDescent="0.35">
      <c r="A13" s="3" t="s">
        <v>1290</v>
      </c>
      <c r="B13" s="4" t="str">
        <f>LEFT(B32,LEN(B32)-2)</f>
        <v>Otsene toetus (Economic)</v>
      </c>
    </row>
    <row r="14" spans="1:2" ht="106.5" customHeight="1" x14ac:dyDescent="0.35">
      <c r="A14" s="5" t="s">
        <v>1291</v>
      </c>
      <c r="B14" s="111" t="s">
        <v>1292</v>
      </c>
    </row>
    <row r="15" spans="1:2" ht="42" customHeight="1" x14ac:dyDescent="0.35">
      <c r="A15" s="3" t="s">
        <v>1293</v>
      </c>
      <c r="B15" s="4" t="str">
        <f>LEFT(B39,LEN(B39)-2)</f>
        <v>Rakendatud (Adopted or Expired)</v>
      </c>
    </row>
    <row r="16" spans="1:2" ht="77.25" customHeight="1" x14ac:dyDescent="0.35">
      <c r="A16" s="5" t="s">
        <v>1294</v>
      </c>
      <c r="B16" s="10"/>
    </row>
    <row r="17" spans="1:2" ht="48" customHeight="1" x14ac:dyDescent="0.35">
      <c r="A17" s="3" t="s">
        <v>1295</v>
      </c>
      <c r="B17" s="4" t="s">
        <v>1296</v>
      </c>
    </row>
    <row r="18" spans="1:2" ht="48" customHeight="1" x14ac:dyDescent="0.35">
      <c r="A18" s="5" t="s">
        <v>1297</v>
      </c>
      <c r="B18" s="10" t="s">
        <v>1298</v>
      </c>
    </row>
    <row r="19" spans="1:2" ht="39.75" customHeight="1" x14ac:dyDescent="0.35">
      <c r="A19" s="3" t="s">
        <v>1299</v>
      </c>
      <c r="B19" s="4"/>
    </row>
    <row r="20" spans="1:2" x14ac:dyDescent="0.35">
      <c r="A20" s="5" t="s">
        <v>1300</v>
      </c>
      <c r="B20" t="s">
        <v>1301</v>
      </c>
    </row>
    <row r="22" spans="1:2" x14ac:dyDescent="0.35">
      <c r="A22" s="2" t="s">
        <v>1302</v>
      </c>
    </row>
    <row r="23" spans="1:2" x14ac:dyDescent="0.35">
      <c r="A23" t="str">
        <f>Input!B3</f>
        <v>Otsene toetus (Economic)</v>
      </c>
      <c r="B23" t="s">
        <v>1303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1304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2" x14ac:dyDescent="0.35">
      <c r="A34" s="2" t="s">
        <v>1305</v>
      </c>
    </row>
    <row r="35" spans="1:2" x14ac:dyDescent="0.35">
      <c r="A35" t="str">
        <f>Input!C3</f>
        <v>Rakendatud (Adopted or Expired)</v>
      </c>
      <c r="B35" t="s">
        <v>1306</v>
      </c>
    </row>
    <row r="36" spans="1:2" x14ac:dyDescent="0.35">
      <c r="A36" t="str">
        <f>Input!C4</f>
        <v>Käimasolev (Implemented)</v>
      </c>
    </row>
    <row r="37" spans="1:2" x14ac:dyDescent="0.35">
      <c r="A37" t="str">
        <f>Input!C5</f>
        <v>Planeeritud (Planned)</v>
      </c>
    </row>
    <row r="38" spans="1:2" x14ac:dyDescent="0.35">
      <c r="A38" t="str">
        <f>Input!C6</f>
        <v>Kavandamisel (Provisional)</v>
      </c>
    </row>
    <row r="39" spans="1:2" x14ac:dyDescent="0.35">
      <c r="A39" t="s">
        <v>1307</v>
      </c>
      <c r="B39" t="str">
        <f>CONCATENATE(IF(NOT(ISBLANK(B35)),A35&amp;"; ", ""),IF(NOT(ISBLANK(B36)),A36&amp;"; ",""),IF(NOT(ISBLANK(B37)),A37&amp;"; ",""),IF(NOT(ISBLANK(B38)),A38&amp;"; ",""))</f>
        <v xml:space="preserve">Rakendatud (Adopted or Expired); </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F96DCE5-1819-4598-AC43-36641FCA7CF2}">
          <x14:formula1>
            <xm:f>Input!$A$3:$A$40</xm:f>
          </x14:formula1>
          <xm:sqref>B1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86AFD-CBB7-49E0-BD3D-FE02D4235635}">
  <sheetPr>
    <tabColor rgb="FFC4BD97"/>
    <pageSetUpPr fitToPage="1"/>
  </sheetPr>
  <dimension ref="A1:G47"/>
  <sheetViews>
    <sheetView workbookViewId="0">
      <selection activeCell="C8" sqref="C8"/>
    </sheetView>
  </sheetViews>
  <sheetFormatPr defaultColWidth="8.6328125" defaultRowHeight="14.5" x14ac:dyDescent="0.35"/>
  <cols>
    <col min="1" max="1" width="35.6328125" customWidth="1"/>
    <col min="2" max="2" width="64.6328125" customWidth="1"/>
  </cols>
  <sheetData>
    <row r="1" spans="1:2" x14ac:dyDescent="0.35">
      <c r="A1" s="3" t="s">
        <v>1308</v>
      </c>
      <c r="B1" s="4" t="s">
        <v>1309</v>
      </c>
    </row>
    <row r="2" spans="1:2" x14ac:dyDescent="0.35">
      <c r="A2" s="5" t="s">
        <v>1310</v>
      </c>
      <c r="B2" s="6" t="s">
        <v>1311</v>
      </c>
    </row>
    <row r="3" spans="1:2" x14ac:dyDescent="0.35">
      <c r="A3" s="3" t="s">
        <v>1312</v>
      </c>
      <c r="B3" s="4" t="str">
        <f ca="1">MID(CELL("filename",A1),FIND("]",CELL("filename",A1))+1,255)</f>
        <v>EN7</v>
      </c>
    </row>
    <row r="4" spans="1:2" x14ac:dyDescent="0.35">
      <c r="A4" s="5" t="s">
        <v>1313</v>
      </c>
      <c r="B4" s="6" t="s">
        <v>1314</v>
      </c>
    </row>
    <row r="5" spans="1:2" ht="29" x14ac:dyDescent="0.35">
      <c r="A5" s="3" t="s">
        <v>1315</v>
      </c>
      <c r="B5" s="7" t="s">
        <v>1316</v>
      </c>
    </row>
    <row r="6" spans="1:2" x14ac:dyDescent="0.35">
      <c r="A6" s="5" t="s">
        <v>1317</v>
      </c>
      <c r="B6" s="6"/>
    </row>
    <row r="7" spans="1:2" ht="87" x14ac:dyDescent="0.35">
      <c r="A7" s="3" t="s">
        <v>1318</v>
      </c>
      <c r="B7" s="7" t="s">
        <v>1319</v>
      </c>
    </row>
    <row r="8" spans="1:2" ht="29" x14ac:dyDescent="0.35">
      <c r="A8" s="8" t="s">
        <v>1320</v>
      </c>
      <c r="B8" s="6"/>
    </row>
    <row r="9" spans="1:2" x14ac:dyDescent="0.35">
      <c r="A9" s="3" t="s">
        <v>1321</v>
      </c>
      <c r="B9" s="7" t="s">
        <v>1322</v>
      </c>
    </row>
    <row r="10" spans="1:2" ht="29" x14ac:dyDescent="0.35">
      <c r="A10" s="5" t="s">
        <v>1323</v>
      </c>
      <c r="B10" s="6"/>
    </row>
    <row r="11" spans="1:2" x14ac:dyDescent="0.35">
      <c r="A11" s="3" t="s">
        <v>1324</v>
      </c>
      <c r="B11" s="7"/>
    </row>
    <row r="12" spans="1:2" x14ac:dyDescent="0.35">
      <c r="A12" s="5" t="s">
        <v>1325</v>
      </c>
      <c r="B12" s="10"/>
    </row>
    <row r="13" spans="1:2" x14ac:dyDescent="0.35">
      <c r="A13" s="3" t="s">
        <v>1326</v>
      </c>
      <c r="B13" s="4" t="str">
        <f>LEFT(B32,LEN(B32)-2)</f>
        <v>Teadus- ja arendustegevus (Research)</v>
      </c>
    </row>
    <row r="14" spans="1:2" ht="29" x14ac:dyDescent="0.35">
      <c r="A14" s="5" t="s">
        <v>1327</v>
      </c>
      <c r="B14" s="10" t="s">
        <v>1328</v>
      </c>
    </row>
    <row r="15" spans="1:2" ht="29" x14ac:dyDescent="0.35">
      <c r="A15" s="3" t="s">
        <v>1329</v>
      </c>
      <c r="B15" s="4" t="str">
        <f>LEFT(B39,LEN(B39)-2)</f>
        <v>Rakendatud (Adopted or Expired)</v>
      </c>
    </row>
    <row r="16" spans="1:2" ht="29" x14ac:dyDescent="0.35">
      <c r="A16" s="5" t="s">
        <v>1330</v>
      </c>
      <c r="B16" s="10" t="s">
        <v>1331</v>
      </c>
    </row>
    <row r="17" spans="1:2" ht="29" x14ac:dyDescent="0.35">
      <c r="A17" s="3" t="s">
        <v>1332</v>
      </c>
      <c r="B17" s="4" t="s">
        <v>1333</v>
      </c>
    </row>
    <row r="18" spans="1:2" ht="29" x14ac:dyDescent="0.35">
      <c r="A18" s="5" t="s">
        <v>1334</v>
      </c>
      <c r="B18" s="10" t="s">
        <v>1335</v>
      </c>
    </row>
    <row r="19" spans="1:2" ht="29" x14ac:dyDescent="0.35">
      <c r="A19" s="3" t="s">
        <v>1336</v>
      </c>
      <c r="B19" s="11"/>
    </row>
    <row r="22" spans="1:2" x14ac:dyDescent="0.35">
      <c r="A22" s="2" t="s">
        <v>1337</v>
      </c>
    </row>
    <row r="23" spans="1:2" x14ac:dyDescent="0.35">
      <c r="A23" t="s">
        <v>1338</v>
      </c>
    </row>
    <row r="24" spans="1:2" x14ac:dyDescent="0.35">
      <c r="A24" t="s">
        <v>1339</v>
      </c>
    </row>
    <row r="25" spans="1:2" x14ac:dyDescent="0.35">
      <c r="A25" t="s">
        <v>1340</v>
      </c>
    </row>
    <row r="26" spans="1:2" x14ac:dyDescent="0.35">
      <c r="A26" t="s">
        <v>1341</v>
      </c>
    </row>
    <row r="27" spans="1:2" x14ac:dyDescent="0.35">
      <c r="A27" t="s">
        <v>1342</v>
      </c>
    </row>
    <row r="28" spans="1:2" x14ac:dyDescent="0.35">
      <c r="A28" t="s">
        <v>1343</v>
      </c>
    </row>
    <row r="29" spans="1:2" x14ac:dyDescent="0.35">
      <c r="A29" t="s">
        <v>1344</v>
      </c>
      <c r="B29" t="s">
        <v>1345</v>
      </c>
    </row>
    <row r="30" spans="1:2" x14ac:dyDescent="0.35">
      <c r="A30" t="s">
        <v>1346</v>
      </c>
    </row>
    <row r="31" spans="1:2" x14ac:dyDescent="0.35">
      <c r="A31" t="s">
        <v>1347</v>
      </c>
    </row>
    <row r="32" spans="1:2" x14ac:dyDescent="0.35">
      <c r="A32" t="s">
        <v>1348</v>
      </c>
      <c r="B32" t="str">
        <f>CONCATENATE(IF(NOT(ISBLANK(B23)),A23&amp;"; ",""),IF(NOT(ISBLANK(B24)),A24&amp;"; ",""),IF(NOT(ISBLANK(B25)),A25&amp;"; ",""),IF(NOT(ISBLANK(B26)),A26&amp;"; ",""),IF(NOT(ISBLANK(B27)),A27&amp;"; ",""),IF(NOT(ISBLANK(B28)),A28&amp;"; ",""),IF(NOT(ISBLANK(B29)),A29&amp;"; ",""),IF(NOT(ISBLANK(B30)),A30&amp;"; ",""),,IF(NOT(ISBLANK(B31)),A31&amp;"; ",""))</f>
        <v xml:space="preserve">Teadus- ja arendustegevus (Research); </v>
      </c>
    </row>
    <row r="34" spans="1:7" x14ac:dyDescent="0.35">
      <c r="A34" s="2" t="s">
        <v>1349</v>
      </c>
    </row>
    <row r="35" spans="1:7" x14ac:dyDescent="0.35">
      <c r="A35" t="s">
        <v>1350</v>
      </c>
      <c r="B35" t="s">
        <v>1351</v>
      </c>
    </row>
    <row r="36" spans="1:7" x14ac:dyDescent="0.35">
      <c r="A36" t="s">
        <v>1352</v>
      </c>
    </row>
    <row r="37" spans="1:7" x14ac:dyDescent="0.35">
      <c r="A37" t="s">
        <v>1353</v>
      </c>
    </row>
    <row r="38" spans="1:7" x14ac:dyDescent="0.35">
      <c r="A38" t="s">
        <v>1354</v>
      </c>
    </row>
    <row r="39" spans="1:7" x14ac:dyDescent="0.35">
      <c r="A39" t="s">
        <v>1355</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ACFEDB0-3598-4582-BE25-CAE067920F20}">
          <x14:formula1>
            <xm:f>Input!$A$3:$A$40</xm:f>
          </x14:formula1>
          <xm:sqref>B1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468CC-DFD6-44F2-B320-7B9902E8E881}">
  <sheetPr>
    <tabColor rgb="FFC4BD97"/>
    <pageSetUpPr fitToPage="1"/>
  </sheetPr>
  <dimension ref="A1:G47"/>
  <sheetViews>
    <sheetView zoomScaleNormal="100" workbookViewId="0">
      <selection activeCell="C17" sqref="C17"/>
    </sheetView>
  </sheetViews>
  <sheetFormatPr defaultColWidth="8.6328125" defaultRowHeight="14.5" x14ac:dyDescent="0.35"/>
  <cols>
    <col min="1" max="1" width="35.6328125" customWidth="1"/>
    <col min="2" max="2" width="64.6328125" customWidth="1"/>
  </cols>
  <sheetData>
    <row r="1" spans="1:2" x14ac:dyDescent="0.35">
      <c r="A1" s="3" t="s">
        <v>1356</v>
      </c>
      <c r="B1" s="4" t="s">
        <v>1357</v>
      </c>
    </row>
    <row r="2" spans="1:2" x14ac:dyDescent="0.35">
      <c r="A2" s="5" t="s">
        <v>1358</v>
      </c>
      <c r="B2" s="6"/>
    </row>
    <row r="3" spans="1:2" x14ac:dyDescent="0.35">
      <c r="A3" s="3" t="s">
        <v>1359</v>
      </c>
      <c r="B3" s="4" t="str">
        <f ca="1">MID(CELL("filename",A1),FIND("]",CELL("filename",A1))+1,255)</f>
        <v>EN8</v>
      </c>
    </row>
    <row r="4" spans="1:2" x14ac:dyDescent="0.35">
      <c r="A4" s="5" t="s">
        <v>1360</v>
      </c>
      <c r="B4" s="6" t="s">
        <v>1361</v>
      </c>
    </row>
    <row r="5" spans="1:2" x14ac:dyDescent="0.35">
      <c r="A5" s="3" t="s">
        <v>1362</v>
      </c>
      <c r="B5" s="7" t="s">
        <v>1363</v>
      </c>
    </row>
    <row r="6" spans="1:2" ht="43.5" x14ac:dyDescent="0.35">
      <c r="A6" s="5" t="s">
        <v>1364</v>
      </c>
      <c r="B6" s="6" t="s">
        <v>1365</v>
      </c>
    </row>
    <row r="7" spans="1:2" ht="43.5" x14ac:dyDescent="0.35">
      <c r="A7" s="3" t="s">
        <v>1366</v>
      </c>
      <c r="B7" s="7" t="s">
        <v>1367</v>
      </c>
    </row>
    <row r="8" spans="1:2" ht="29" x14ac:dyDescent="0.35">
      <c r="A8" s="8" t="s">
        <v>1368</v>
      </c>
      <c r="B8" s="6"/>
    </row>
    <row r="9" spans="1:2" x14ac:dyDescent="0.35">
      <c r="A9" s="3" t="s">
        <v>1369</v>
      </c>
      <c r="B9" s="7" t="s">
        <v>1370</v>
      </c>
    </row>
    <row r="10" spans="1:2" ht="29" x14ac:dyDescent="0.35">
      <c r="A10" s="5" t="s">
        <v>1371</v>
      </c>
      <c r="B10" s="6"/>
    </row>
    <row r="11" spans="1:2" x14ac:dyDescent="0.35">
      <c r="A11" s="3" t="s">
        <v>1372</v>
      </c>
      <c r="B11" s="7"/>
    </row>
    <row r="12" spans="1:2" x14ac:dyDescent="0.35">
      <c r="A12" s="5" t="s">
        <v>1373</v>
      </c>
      <c r="B12" s="10" t="s">
        <v>1374</v>
      </c>
    </row>
    <row r="13" spans="1:2" x14ac:dyDescent="0.35">
      <c r="A13" s="3" t="s">
        <v>1375</v>
      </c>
      <c r="B13" s="4" t="str">
        <f>LEFT(B32,LEN(B32)-2)</f>
        <v>Seadusandlus (Regulatory)</v>
      </c>
    </row>
    <row r="14" spans="1:2" ht="29" x14ac:dyDescent="0.35">
      <c r="A14" s="5" t="s">
        <v>1376</v>
      </c>
      <c r="B14" s="10" t="s">
        <v>1377</v>
      </c>
    </row>
    <row r="15" spans="1:2" ht="29" x14ac:dyDescent="0.35">
      <c r="A15" s="3" t="s">
        <v>1378</v>
      </c>
      <c r="B15" s="4" t="str">
        <f>LEFT(B39,LEN(B39)-2)</f>
        <v>Käimasolev (Implemented)</v>
      </c>
    </row>
    <row r="16" spans="1:2" ht="29" x14ac:dyDescent="0.35">
      <c r="A16" s="5" t="s">
        <v>1379</v>
      </c>
      <c r="B16" s="10" t="s">
        <v>1380</v>
      </c>
    </row>
    <row r="17" spans="1:2" ht="29" x14ac:dyDescent="0.35">
      <c r="A17" s="3" t="s">
        <v>1381</v>
      </c>
      <c r="B17" s="4" t="s">
        <v>1382</v>
      </c>
    </row>
    <row r="18" spans="1:2" ht="29" x14ac:dyDescent="0.35">
      <c r="A18" s="5" t="s">
        <v>1383</v>
      </c>
      <c r="B18" s="10" t="s">
        <v>1384</v>
      </c>
    </row>
    <row r="19" spans="1:2" ht="43.5" x14ac:dyDescent="0.35">
      <c r="A19" s="3" t="s">
        <v>1385</v>
      </c>
      <c r="B19" s="11" t="s">
        <v>1386</v>
      </c>
    </row>
    <row r="22" spans="1:2" x14ac:dyDescent="0.35">
      <c r="A22" s="2" t="s">
        <v>1387</v>
      </c>
    </row>
    <row r="23" spans="1:2" x14ac:dyDescent="0.35">
      <c r="A23" t="s">
        <v>1388</v>
      </c>
    </row>
    <row r="24" spans="1:2" x14ac:dyDescent="0.35">
      <c r="A24" t="s">
        <v>1389</v>
      </c>
    </row>
    <row r="25" spans="1:2" x14ac:dyDescent="0.35">
      <c r="A25" t="s">
        <v>1390</v>
      </c>
    </row>
    <row r="26" spans="1:2" x14ac:dyDescent="0.35">
      <c r="A26" t="s">
        <v>1391</v>
      </c>
    </row>
    <row r="27" spans="1:2" x14ac:dyDescent="0.35">
      <c r="A27" t="s">
        <v>1392</v>
      </c>
    </row>
    <row r="28" spans="1:2" x14ac:dyDescent="0.35">
      <c r="A28" t="s">
        <v>1393</v>
      </c>
      <c r="B28" t="s">
        <v>1394</v>
      </c>
    </row>
    <row r="29" spans="1:2" x14ac:dyDescent="0.35">
      <c r="A29" t="s">
        <v>1395</v>
      </c>
    </row>
    <row r="30" spans="1:2" x14ac:dyDescent="0.35">
      <c r="A30" t="s">
        <v>1396</v>
      </c>
    </row>
    <row r="31" spans="1:2" x14ac:dyDescent="0.35">
      <c r="A31" t="s">
        <v>1397</v>
      </c>
    </row>
    <row r="32" spans="1:2" x14ac:dyDescent="0.35">
      <c r="A32" t="s">
        <v>1398</v>
      </c>
      <c r="B32" t="str">
        <f>CONCATENATE(IF(NOT(ISBLANK(B23)),A23&amp;"; ",""),IF(NOT(ISBLANK(B24)),A24&amp;"; ",""),IF(NOT(ISBLANK(B25)),A25&amp;"; ",""),IF(NOT(ISBLANK(B26)),A26&amp;"; ",""),IF(NOT(ISBLANK(B27)),A27&amp;"; ",""),IF(NOT(ISBLANK(B28)),A28&amp;"; ",""),IF(NOT(ISBLANK(B29)),A29&amp;"; ",""),IF(NOT(ISBLANK(B30)),A30&amp;"; ",""),,IF(NOT(ISBLANK(B31)),A31&amp;"; ",""))</f>
        <v xml:space="preserve">Seadusandlus (Regulatory); </v>
      </c>
    </row>
    <row r="34" spans="1:7" x14ac:dyDescent="0.35">
      <c r="A34" s="2" t="s">
        <v>1399</v>
      </c>
    </row>
    <row r="35" spans="1:7" x14ac:dyDescent="0.35">
      <c r="A35" t="s">
        <v>1400</v>
      </c>
    </row>
    <row r="36" spans="1:7" x14ac:dyDescent="0.35">
      <c r="A36" t="s">
        <v>1401</v>
      </c>
      <c r="B36" t="s">
        <v>1402</v>
      </c>
    </row>
    <row r="37" spans="1:7" x14ac:dyDescent="0.35">
      <c r="A37" t="s">
        <v>1403</v>
      </c>
    </row>
    <row r="38" spans="1:7" x14ac:dyDescent="0.35">
      <c r="A38" t="s">
        <v>1404</v>
      </c>
    </row>
    <row r="39" spans="1:7" x14ac:dyDescent="0.35">
      <c r="A39" t="s">
        <v>1405</v>
      </c>
      <c r="B39" t="str">
        <f>CONCATENATE(IF(NOT(ISBLANK(B35)),A35&amp;"; ", ""),IF(NOT(ISBLANK(B36)),A36&amp;"; ",""),IF(NOT(ISBLANK(B37)),A37&amp;"; ",""),IF(NOT(ISBLANK(B38)),A38&amp;"; ",""))</f>
        <v xml:space="preserve">Käimasolev (Implemented); </v>
      </c>
    </row>
    <row r="47" spans="1:7" x14ac:dyDescent="0.35">
      <c r="G47" s="15"/>
    </row>
  </sheetData>
  <hyperlinks>
    <hyperlink ref="B19" r:id="rId1" xr:uid="{EABAE4F3-243D-4E76-968D-3475C6DE2D41}"/>
  </hyperlinks>
  <pageMargins left="0.7" right="0.7" top="0.75" bottom="0.75" header="0.3" footer="0.3"/>
  <pageSetup paperSize="9" scale="87" fitToHeight="0" orientation="portrait"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A67200-1EF5-417A-87F1-8030363EAAFB}">
          <x14:formula1>
            <xm:f>Input!$A$3:$A$40</xm:f>
          </x14:formula1>
          <xm:sqref>B1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BC3E2-0B33-4C88-B74E-024AD0D59C56}">
  <dimension ref="A2:C5"/>
  <sheetViews>
    <sheetView topLeftCell="A4" workbookViewId="0">
      <selection activeCell="C4" sqref="A4:C13"/>
    </sheetView>
  </sheetViews>
  <sheetFormatPr defaultRowHeight="14.5" x14ac:dyDescent="0.35"/>
  <cols>
    <col min="1" max="1" width="36" customWidth="1"/>
    <col min="2" max="2" width="56" style="65" customWidth="1"/>
    <col min="3" max="3" width="56.453125" customWidth="1"/>
  </cols>
  <sheetData>
    <row r="2" spans="1:3" ht="30.75" customHeight="1" x14ac:dyDescent="0.35">
      <c r="A2" s="128" t="s">
        <v>55</v>
      </c>
      <c r="B2" s="128"/>
      <c r="C2" s="128"/>
    </row>
    <row r="3" spans="1:3" ht="93" x14ac:dyDescent="0.35">
      <c r="A3" s="113" t="s">
        <v>56</v>
      </c>
      <c r="B3" s="114" t="s">
        <v>57</v>
      </c>
      <c r="C3" s="114" t="s">
        <v>58</v>
      </c>
    </row>
    <row r="4" spans="1:3" ht="108.5" x14ac:dyDescent="0.35">
      <c r="A4" s="113" t="s">
        <v>59</v>
      </c>
      <c r="B4" s="114" t="s">
        <v>60</v>
      </c>
      <c r="C4" s="114" t="s">
        <v>61</v>
      </c>
    </row>
    <row r="5" spans="1:3" ht="46.5" x14ac:dyDescent="0.35">
      <c r="A5" s="113" t="s">
        <v>62</v>
      </c>
      <c r="B5" s="114" t="s">
        <v>63</v>
      </c>
      <c r="C5" s="114" t="s">
        <v>64</v>
      </c>
    </row>
  </sheetData>
  <mergeCells count="1">
    <mergeCell ref="A2:C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D99B2-2C18-4CB7-AD4D-6621B93C5658}">
  <sheetPr>
    <tabColor rgb="FFC4BD97"/>
    <pageSetUpPr fitToPage="1"/>
  </sheetPr>
  <dimension ref="A1:G47"/>
  <sheetViews>
    <sheetView workbookViewId="0">
      <selection activeCell="I18" sqref="I18"/>
    </sheetView>
  </sheetViews>
  <sheetFormatPr defaultColWidth="8.6328125" defaultRowHeight="14.5" x14ac:dyDescent="0.35"/>
  <cols>
    <col min="1" max="1" width="35.6328125" customWidth="1"/>
    <col min="2" max="2" width="64.6328125" customWidth="1"/>
  </cols>
  <sheetData>
    <row r="1" spans="1:2" x14ac:dyDescent="0.35">
      <c r="A1" s="3" t="s">
        <v>1406</v>
      </c>
      <c r="B1" s="4" t="s">
        <v>1407</v>
      </c>
    </row>
    <row r="2" spans="1:2" x14ac:dyDescent="0.35">
      <c r="A2" s="5" t="s">
        <v>1408</v>
      </c>
      <c r="B2" s="6" t="str">
        <f>"3.3.i"</f>
        <v>3.3.i</v>
      </c>
    </row>
    <row r="3" spans="1:2" x14ac:dyDescent="0.35">
      <c r="A3" s="3" t="s">
        <v>1409</v>
      </c>
      <c r="B3" s="4" t="str">
        <f ca="1">MID(CELL("filename",A1),FIND("]",CELL("filename",A1))+1,255)</f>
        <v>EN9</v>
      </c>
    </row>
    <row r="4" spans="1:2" x14ac:dyDescent="0.35">
      <c r="A4" s="5" t="s">
        <v>1410</v>
      </c>
      <c r="B4" s="6" t="s">
        <v>1411</v>
      </c>
    </row>
    <row r="5" spans="1:2" x14ac:dyDescent="0.35">
      <c r="A5" s="3" t="s">
        <v>1412</v>
      </c>
      <c r="B5" s="7" t="s">
        <v>1413</v>
      </c>
    </row>
    <row r="6" spans="1:2" x14ac:dyDescent="0.35">
      <c r="A6" s="5" t="s">
        <v>1414</v>
      </c>
      <c r="B6" s="6" t="s">
        <v>1415</v>
      </c>
    </row>
    <row r="7" spans="1:2" ht="29" x14ac:dyDescent="0.35">
      <c r="A7" s="3" t="s">
        <v>1416</v>
      </c>
      <c r="B7" s="7" t="s">
        <v>1417</v>
      </c>
    </row>
    <row r="8" spans="1:2" ht="29" x14ac:dyDescent="0.35">
      <c r="A8" s="8" t="s">
        <v>1418</v>
      </c>
      <c r="B8" s="6"/>
    </row>
    <row r="9" spans="1:2" x14ac:dyDescent="0.35">
      <c r="A9" s="3" t="s">
        <v>1419</v>
      </c>
      <c r="B9" s="7" t="s">
        <v>1420</v>
      </c>
    </row>
    <row r="10" spans="1:2" ht="29" x14ac:dyDescent="0.35">
      <c r="A10" s="5" t="s">
        <v>1421</v>
      </c>
      <c r="B10" s="6"/>
    </row>
    <row r="11" spans="1:2" x14ac:dyDescent="0.35">
      <c r="A11" s="3" t="s">
        <v>1422</v>
      </c>
      <c r="B11" s="7"/>
    </row>
    <row r="12" spans="1:2" x14ac:dyDescent="0.35">
      <c r="A12" s="5" t="s">
        <v>1423</v>
      </c>
      <c r="B12" s="10" t="s">
        <v>1424</v>
      </c>
    </row>
    <row r="13" spans="1:2" x14ac:dyDescent="0.35">
      <c r="A13" s="3" t="s">
        <v>1425</v>
      </c>
      <c r="B13" s="4" t="str">
        <f>LEFT(B32,LEN(B32)-2)</f>
        <v>Seadusandlus (Regulatory)</v>
      </c>
    </row>
    <row r="14" spans="1:2" ht="29" x14ac:dyDescent="0.35">
      <c r="A14" s="5" t="s">
        <v>1426</v>
      </c>
      <c r="B14" s="10" t="s">
        <v>1427</v>
      </c>
    </row>
    <row r="15" spans="1:2" ht="29" x14ac:dyDescent="0.35">
      <c r="A15" s="3" t="s">
        <v>1428</v>
      </c>
      <c r="B15" s="4" t="str">
        <f>LEFT(B39,LEN(B39)-2)</f>
        <v>Käimasolev (Implemented)</v>
      </c>
    </row>
    <row r="16" spans="1:2" ht="29" x14ac:dyDescent="0.35">
      <c r="A16" s="5" t="s">
        <v>1429</v>
      </c>
      <c r="B16" s="10" t="s">
        <v>1430</v>
      </c>
    </row>
    <row r="17" spans="1:2" ht="29" x14ac:dyDescent="0.35">
      <c r="A17" s="3" t="s">
        <v>1431</v>
      </c>
      <c r="B17" s="4" t="s">
        <v>1432</v>
      </c>
    </row>
    <row r="18" spans="1:2" ht="29" x14ac:dyDescent="0.35">
      <c r="A18" s="5" t="s">
        <v>1433</v>
      </c>
      <c r="B18" s="10" t="s">
        <v>1434</v>
      </c>
    </row>
    <row r="19" spans="1:2" ht="43.5" x14ac:dyDescent="0.35">
      <c r="A19" s="3" t="s">
        <v>1435</v>
      </c>
      <c r="B19" s="11" t="s">
        <v>1436</v>
      </c>
    </row>
    <row r="22" spans="1:2" x14ac:dyDescent="0.35">
      <c r="A22" s="2" t="s">
        <v>1437</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1438</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1439</v>
      </c>
      <c r="B32" t="str">
        <f>CONCATENATE(IF(NOT(ISBLANK(B23)),A23&amp;"; ",""),IF(NOT(ISBLANK(B24)),A24&amp;"; ",""),IF(NOT(ISBLANK(B25)),A25&amp;"; ",""),IF(NOT(ISBLANK(B26)),A26&amp;"; ",""),IF(NOT(ISBLANK(B27)),A27&amp;"; ",""),IF(NOT(ISBLANK(B28)),A28&amp;"; ",""),IF(NOT(ISBLANK(B29)),A29&amp;"; ",""),IF(NOT(ISBLANK(B30)),A30&amp;"; ",""),,IF(NOT(ISBLANK(B31)),A31&amp;"; ",""))</f>
        <v xml:space="preserve">Seadusandlus (Regulatory); </v>
      </c>
    </row>
    <row r="34" spans="1:7" x14ac:dyDescent="0.35">
      <c r="A34" s="2" t="s">
        <v>1440</v>
      </c>
    </row>
    <row r="35" spans="1:7" x14ac:dyDescent="0.35">
      <c r="A35" t="str">
        <f>Input!C3</f>
        <v>Rakendatud (Adopted or Expired)</v>
      </c>
    </row>
    <row r="36" spans="1:7" x14ac:dyDescent="0.35">
      <c r="A36" t="str">
        <f>Input!C4</f>
        <v>Käimasolev (Implemented)</v>
      </c>
      <c r="B36" t="s">
        <v>1441</v>
      </c>
    </row>
    <row r="37" spans="1:7" x14ac:dyDescent="0.35">
      <c r="A37" t="str">
        <f>Input!C5</f>
        <v>Planeeritud (Planned)</v>
      </c>
    </row>
    <row r="38" spans="1:7" x14ac:dyDescent="0.35">
      <c r="A38" t="str">
        <f>Input!C6</f>
        <v>Kavandamisel (Provisional)</v>
      </c>
    </row>
    <row r="39" spans="1:7" x14ac:dyDescent="0.35">
      <c r="A39" t="s">
        <v>1442</v>
      </c>
      <c r="B39" t="str">
        <f>CONCATENATE(IF(NOT(ISBLANK(B35)),A35&amp;"; ", ""),IF(NOT(ISBLANK(B36)),A36&amp;"; ",""),IF(NOT(ISBLANK(B37)),A37&amp;"; ",""),IF(NOT(ISBLANK(B38)),A38&amp;"; ",""))</f>
        <v xml:space="preserve">Käimasolev (Implemented); </v>
      </c>
    </row>
    <row r="47" spans="1:7" x14ac:dyDescent="0.35">
      <c r="G47" s="15"/>
    </row>
  </sheetData>
  <hyperlinks>
    <hyperlink ref="B19" r:id="rId1" xr:uid="{C0644028-8B0E-4AC7-A833-96F7BD14F6A1}"/>
  </hyperlinks>
  <pageMargins left="0.7" right="0.7" top="0.75" bottom="0.75" header="0.3" footer="0.3"/>
  <pageSetup paperSize="9" scale="87"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4F41FB73-8C4E-4E21-AC16-A53831D597B5}">
          <x14:formula1>
            <xm:f>Input!$A$3:$A$40</xm:f>
          </x14:formula1>
          <xm:sqref>B1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1B749-4D66-49B0-9785-6709F69B6F86}">
  <sheetPr>
    <tabColor rgb="FFC4BD97"/>
    <pageSetUpPr fitToPage="1"/>
  </sheetPr>
  <dimension ref="A1:G47"/>
  <sheetViews>
    <sheetView workbookViewId="0">
      <selection activeCell="B17" sqref="B17"/>
    </sheetView>
  </sheetViews>
  <sheetFormatPr defaultColWidth="8.6328125" defaultRowHeight="14.5" x14ac:dyDescent="0.35"/>
  <cols>
    <col min="1" max="1" width="35.6328125" customWidth="1"/>
    <col min="2" max="2" width="64.6328125" customWidth="1"/>
  </cols>
  <sheetData>
    <row r="1" spans="1:2" x14ac:dyDescent="0.35">
      <c r="A1" s="3" t="s">
        <v>1443</v>
      </c>
      <c r="B1" s="4" t="s">
        <v>1444</v>
      </c>
    </row>
    <row r="2" spans="1:2" x14ac:dyDescent="0.35">
      <c r="A2" s="5" t="s">
        <v>1445</v>
      </c>
      <c r="B2" s="6"/>
    </row>
    <row r="3" spans="1:2" x14ac:dyDescent="0.35">
      <c r="A3" s="3" t="s">
        <v>1446</v>
      </c>
      <c r="B3" s="4" t="str">
        <f ca="1">MID(CELL("filename",A1),FIND("]",CELL("filename",A1))+1,255)</f>
        <v>EN10</v>
      </c>
    </row>
    <row r="4" spans="1:2" x14ac:dyDescent="0.35">
      <c r="A4" s="5" t="s">
        <v>1447</v>
      </c>
      <c r="B4" s="6" t="s">
        <v>1448</v>
      </c>
    </row>
    <row r="5" spans="1:2" x14ac:dyDescent="0.35">
      <c r="A5" s="3" t="s">
        <v>1449</v>
      </c>
      <c r="B5" s="7" t="s">
        <v>1450</v>
      </c>
    </row>
    <row r="6" spans="1:2" x14ac:dyDescent="0.35">
      <c r="A6" s="5" t="s">
        <v>1451</v>
      </c>
      <c r="B6" s="6" t="s">
        <v>1452</v>
      </c>
    </row>
    <row r="7" spans="1:2" ht="29" x14ac:dyDescent="0.35">
      <c r="A7" s="3" t="s">
        <v>1453</v>
      </c>
      <c r="B7" s="7" t="s">
        <v>1454</v>
      </c>
    </row>
    <row r="8" spans="1:2" ht="29" x14ac:dyDescent="0.35">
      <c r="A8" s="8" t="s">
        <v>1455</v>
      </c>
      <c r="B8" s="6"/>
    </row>
    <row r="9" spans="1:2" x14ac:dyDescent="0.35">
      <c r="A9" s="3" t="s">
        <v>1456</v>
      </c>
      <c r="B9" s="7" t="s">
        <v>1457</v>
      </c>
    </row>
    <row r="10" spans="1:2" ht="29" x14ac:dyDescent="0.35">
      <c r="A10" s="5" t="s">
        <v>1458</v>
      </c>
      <c r="B10" s="6" t="s">
        <v>1459</v>
      </c>
    </row>
    <row r="11" spans="1:2" x14ac:dyDescent="0.35">
      <c r="A11" s="3" t="s">
        <v>1460</v>
      </c>
      <c r="B11" s="7"/>
    </row>
    <row r="12" spans="1:2" x14ac:dyDescent="0.35">
      <c r="A12" s="5" t="s">
        <v>1461</v>
      </c>
      <c r="B12" s="10" t="s">
        <v>1462</v>
      </c>
    </row>
    <row r="13" spans="1:2" x14ac:dyDescent="0.35">
      <c r="A13" s="3" t="s">
        <v>1463</v>
      </c>
      <c r="B13" s="4" t="str">
        <f>LEFT(B32,LEN(B32)-2)</f>
        <v>Seadusandlus (Regulatory)</v>
      </c>
    </row>
    <row r="14" spans="1:2" ht="29" x14ac:dyDescent="0.35">
      <c r="A14" s="5" t="s">
        <v>1464</v>
      </c>
      <c r="B14" s="10" t="s">
        <v>1465</v>
      </c>
    </row>
    <row r="15" spans="1:2" ht="29" x14ac:dyDescent="0.35">
      <c r="A15" s="3" t="s">
        <v>1466</v>
      </c>
      <c r="B15" s="4" t="str">
        <f>LEFT(B39,LEN(B39)-2)</f>
        <v>Käimasolev (Implemented)</v>
      </c>
    </row>
    <row r="16" spans="1:2" ht="29" x14ac:dyDescent="0.35">
      <c r="A16" s="5" t="s">
        <v>1467</v>
      </c>
      <c r="B16" s="10" t="s">
        <v>1468</v>
      </c>
    </row>
    <row r="17" spans="1:2" ht="29" x14ac:dyDescent="0.35">
      <c r="A17" s="3" t="s">
        <v>1469</v>
      </c>
      <c r="B17" s="4" t="s">
        <v>1470</v>
      </c>
    </row>
    <row r="18" spans="1:2" ht="29" x14ac:dyDescent="0.35">
      <c r="A18" s="5" t="s">
        <v>1471</v>
      </c>
      <c r="B18" s="10" t="s">
        <v>1472</v>
      </c>
    </row>
    <row r="19" spans="1:2" ht="29" x14ac:dyDescent="0.35">
      <c r="A19" s="3" t="s">
        <v>1473</v>
      </c>
      <c r="B19" s="11"/>
    </row>
    <row r="22" spans="1:2" x14ac:dyDescent="0.35">
      <c r="A22" s="2" t="s">
        <v>1474</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1475</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1476</v>
      </c>
      <c r="B32" t="str">
        <f>CONCATENATE(IF(NOT(ISBLANK(B23)),A23&amp;"; ",""),IF(NOT(ISBLANK(B24)),A24&amp;"; ",""),IF(NOT(ISBLANK(B25)),A25&amp;"; ",""),IF(NOT(ISBLANK(B26)),A26&amp;"; ",""),IF(NOT(ISBLANK(B27)),A27&amp;"; ",""),IF(NOT(ISBLANK(B28)),A28&amp;"; ",""),IF(NOT(ISBLANK(B29)),A29&amp;"; ",""),IF(NOT(ISBLANK(B30)),A30&amp;"; ",""),,IF(NOT(ISBLANK(B31)),A31&amp;"; ",""))</f>
        <v xml:space="preserve">Seadusandlus (Regulatory); </v>
      </c>
    </row>
    <row r="34" spans="1:7" x14ac:dyDescent="0.35">
      <c r="A34" s="2" t="s">
        <v>1477</v>
      </c>
    </row>
    <row r="35" spans="1:7" x14ac:dyDescent="0.35">
      <c r="A35" t="str">
        <f>Input!C3</f>
        <v>Rakendatud (Adopted or Expired)</v>
      </c>
    </row>
    <row r="36" spans="1:7" x14ac:dyDescent="0.35">
      <c r="A36" t="str">
        <f>Input!C4</f>
        <v>Käimasolev (Implemented)</v>
      </c>
      <c r="B36" t="s">
        <v>1478</v>
      </c>
    </row>
    <row r="37" spans="1:7" x14ac:dyDescent="0.35">
      <c r="A37" t="str">
        <f>Input!C5</f>
        <v>Planeeritud (Planned)</v>
      </c>
    </row>
    <row r="38" spans="1:7" x14ac:dyDescent="0.35">
      <c r="A38" t="str">
        <f>Input!C6</f>
        <v>Kavandamisel (Provisional)</v>
      </c>
    </row>
    <row r="39" spans="1:7" x14ac:dyDescent="0.35">
      <c r="A39" t="s">
        <v>1479</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B5646FA-9087-4B8E-8249-2BD50B88A30E}">
          <x14:formula1>
            <xm:f>Input!$A$3:$A$40</xm:f>
          </x14:formula1>
          <xm:sqref>B1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71AEB-095D-4F2F-9422-E32D7043A272}">
  <sheetPr>
    <tabColor rgb="FFC4BD97"/>
    <pageSetUpPr fitToPage="1"/>
  </sheetPr>
  <dimension ref="A1:G47"/>
  <sheetViews>
    <sheetView workbookViewId="0">
      <selection activeCell="B17" sqref="B17"/>
    </sheetView>
  </sheetViews>
  <sheetFormatPr defaultColWidth="8.6328125" defaultRowHeight="14.5" x14ac:dyDescent="0.35"/>
  <cols>
    <col min="1" max="1" width="35.6328125" customWidth="1"/>
    <col min="2" max="2" width="64.6328125" customWidth="1"/>
  </cols>
  <sheetData>
    <row r="1" spans="1:2" x14ac:dyDescent="0.35">
      <c r="A1" s="3" t="s">
        <v>1480</v>
      </c>
      <c r="B1" s="4" t="s">
        <v>1481</v>
      </c>
    </row>
    <row r="2" spans="1:2" x14ac:dyDescent="0.35">
      <c r="A2" s="5" t="s">
        <v>1482</v>
      </c>
      <c r="B2" s="6" t="str">
        <f>"3.4.1, 3.4.2, 3.4.3"</f>
        <v>3.4.1, 3.4.2, 3.4.3</v>
      </c>
    </row>
    <row r="3" spans="1:2" x14ac:dyDescent="0.35">
      <c r="A3" s="3" t="s">
        <v>1483</v>
      </c>
      <c r="B3" s="4" t="str">
        <f ca="1">MID(CELL("filename",A1),FIND("]",CELL("filename",A1))+1,255)</f>
        <v>EN11</v>
      </c>
    </row>
    <row r="4" spans="1:2" ht="29" x14ac:dyDescent="0.35">
      <c r="A4" s="5" t="s">
        <v>1484</v>
      </c>
      <c r="B4" s="6" t="s">
        <v>1485</v>
      </c>
    </row>
    <row r="5" spans="1:2" ht="29" x14ac:dyDescent="0.35">
      <c r="A5" s="3" t="s">
        <v>1486</v>
      </c>
      <c r="B5" s="7" t="s">
        <v>1487</v>
      </c>
    </row>
    <row r="6" spans="1:2" x14ac:dyDescent="0.35">
      <c r="A6" s="5" t="s">
        <v>1488</v>
      </c>
      <c r="B6" s="6" t="s">
        <v>1489</v>
      </c>
    </row>
    <row r="7" spans="1:2" ht="29" x14ac:dyDescent="0.35">
      <c r="A7" s="3" t="s">
        <v>1490</v>
      </c>
      <c r="B7" s="7" t="s">
        <v>1491</v>
      </c>
    </row>
    <row r="8" spans="1:2" ht="29" x14ac:dyDescent="0.35">
      <c r="A8" s="8" t="s">
        <v>1492</v>
      </c>
      <c r="B8" s="6"/>
    </row>
    <row r="9" spans="1:2" x14ac:dyDescent="0.35">
      <c r="A9" s="3" t="s">
        <v>1493</v>
      </c>
      <c r="B9" s="7" t="s">
        <v>1494</v>
      </c>
    </row>
    <row r="10" spans="1:2" ht="29" x14ac:dyDescent="0.35">
      <c r="A10" s="5" t="s">
        <v>1495</v>
      </c>
      <c r="B10" s="6"/>
    </row>
    <row r="11" spans="1:2" x14ac:dyDescent="0.35">
      <c r="A11" s="3" t="s">
        <v>1496</v>
      </c>
      <c r="B11" s="7"/>
    </row>
    <row r="12" spans="1:2" ht="29" x14ac:dyDescent="0.35">
      <c r="A12" s="5" t="s">
        <v>1497</v>
      </c>
      <c r="B12" s="10" t="s">
        <v>1498</v>
      </c>
    </row>
    <row r="13" spans="1:2" x14ac:dyDescent="0.35">
      <c r="A13" s="3" t="s">
        <v>1499</v>
      </c>
      <c r="B13" s="4" t="str">
        <f>LEFT(B32,LEN(B32)-2)</f>
        <v>Muu (Other)</v>
      </c>
    </row>
    <row r="14" spans="1:2" ht="29" x14ac:dyDescent="0.35">
      <c r="A14" s="5" t="s">
        <v>1500</v>
      </c>
      <c r="B14" s="10"/>
    </row>
    <row r="15" spans="1:2" ht="29" x14ac:dyDescent="0.35">
      <c r="A15" s="3" t="s">
        <v>1501</v>
      </c>
      <c r="B15" s="4" t="str">
        <f>LEFT(B39,LEN(B39)-2)</f>
        <v>Käimasolev (Implemented)</v>
      </c>
    </row>
    <row r="16" spans="1:2" ht="29" x14ac:dyDescent="0.35">
      <c r="A16" s="5" t="s">
        <v>1502</v>
      </c>
      <c r="B16" s="10" t="s">
        <v>1503</v>
      </c>
    </row>
    <row r="17" spans="1:2" ht="29" x14ac:dyDescent="0.35">
      <c r="A17" s="3" t="s">
        <v>1504</v>
      </c>
      <c r="B17" s="4" t="s">
        <v>1505</v>
      </c>
    </row>
    <row r="18" spans="1:2" ht="29" x14ac:dyDescent="0.35">
      <c r="A18" s="5" t="s">
        <v>1506</v>
      </c>
      <c r="B18" s="10" t="s">
        <v>1507</v>
      </c>
    </row>
    <row r="19" spans="1:2" ht="29" x14ac:dyDescent="0.35">
      <c r="A19" s="3" t="s">
        <v>1508</v>
      </c>
      <c r="B19" s="11"/>
    </row>
    <row r="22" spans="1:2" x14ac:dyDescent="0.35">
      <c r="A22" s="2" t="s">
        <v>1509</v>
      </c>
    </row>
    <row r="23" spans="1:2" x14ac:dyDescent="0.35">
      <c r="A23" t="s">
        <v>1510</v>
      </c>
    </row>
    <row r="24" spans="1:2" x14ac:dyDescent="0.35">
      <c r="A24" t="s">
        <v>1511</v>
      </c>
    </row>
    <row r="25" spans="1:2" x14ac:dyDescent="0.35">
      <c r="A25" t="s">
        <v>1512</v>
      </c>
    </row>
    <row r="26" spans="1:2" x14ac:dyDescent="0.35">
      <c r="A26" t="s">
        <v>1513</v>
      </c>
    </row>
    <row r="27" spans="1:2" x14ac:dyDescent="0.35">
      <c r="A27" t="s">
        <v>1514</v>
      </c>
    </row>
    <row r="28" spans="1:2" x14ac:dyDescent="0.35">
      <c r="A28" t="s">
        <v>1515</v>
      </c>
    </row>
    <row r="29" spans="1:2" x14ac:dyDescent="0.35">
      <c r="A29" t="s">
        <v>1516</v>
      </c>
    </row>
    <row r="30" spans="1:2" x14ac:dyDescent="0.35">
      <c r="A30" t="s">
        <v>1517</v>
      </c>
    </row>
    <row r="31" spans="1:2" x14ac:dyDescent="0.35">
      <c r="A31" t="s">
        <v>1518</v>
      </c>
      <c r="B31" t="s">
        <v>1519</v>
      </c>
    </row>
    <row r="32" spans="1:2" x14ac:dyDescent="0.35">
      <c r="A32" t="s">
        <v>1520</v>
      </c>
      <c r="B32" t="str">
        <f>CONCATENATE(IF(NOT(ISBLANK(B23)),A23&amp;"; ",""),IF(NOT(ISBLANK(B24)),A24&amp;"; ",""),IF(NOT(ISBLANK(B25)),A25&amp;"; ",""),IF(NOT(ISBLANK(B26)),A26&amp;"; ",""),IF(NOT(ISBLANK(B27)),A27&amp;"; ",""),IF(NOT(ISBLANK(B28)),A28&amp;"; ",""),IF(NOT(ISBLANK(B29)),A29&amp;"; ",""),IF(NOT(ISBLANK(B30)),A30&amp;"; ",""),,IF(NOT(ISBLANK(B31)),A31&amp;"; ",""))</f>
        <v xml:space="preserve">Muu (Other); </v>
      </c>
    </row>
    <row r="34" spans="1:7" x14ac:dyDescent="0.35">
      <c r="A34" s="2" t="s">
        <v>1521</v>
      </c>
    </row>
    <row r="35" spans="1:7" x14ac:dyDescent="0.35">
      <c r="A35" t="s">
        <v>1522</v>
      </c>
    </row>
    <row r="36" spans="1:7" x14ac:dyDescent="0.35">
      <c r="A36" t="s">
        <v>1523</v>
      </c>
      <c r="B36" t="s">
        <v>1524</v>
      </c>
    </row>
    <row r="37" spans="1:7" x14ac:dyDescent="0.35">
      <c r="A37" t="s">
        <v>1525</v>
      </c>
    </row>
    <row r="38" spans="1:7" x14ac:dyDescent="0.35">
      <c r="A38" t="s">
        <v>1526</v>
      </c>
    </row>
    <row r="39" spans="1:7" x14ac:dyDescent="0.35">
      <c r="A39" t="s">
        <v>1527</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CC88625-8F14-49C6-8B6B-35C8DBE88DB6}">
          <x14:formula1>
            <xm:f>Input!$A$3:$A$40</xm:f>
          </x14:formula1>
          <xm:sqref>B1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00E92-87FF-42E5-89C2-21793F94AEF9}">
  <sheetPr>
    <tabColor rgb="FFDDD9C4"/>
    <pageSetUpPr fitToPage="1"/>
  </sheetPr>
  <dimension ref="A1:G47"/>
  <sheetViews>
    <sheetView workbookViewId="0">
      <selection activeCell="B8" sqref="B8"/>
    </sheetView>
  </sheetViews>
  <sheetFormatPr defaultColWidth="8.6328125" defaultRowHeight="14.5" x14ac:dyDescent="0.35"/>
  <cols>
    <col min="1" max="1" width="35.6328125" customWidth="1"/>
    <col min="2" max="2" width="64.6328125" customWidth="1"/>
  </cols>
  <sheetData>
    <row r="1" spans="1:2" x14ac:dyDescent="0.35">
      <c r="A1" s="3" t="s">
        <v>1528</v>
      </c>
      <c r="B1" s="4" t="s">
        <v>1529</v>
      </c>
    </row>
    <row r="2" spans="1:2" x14ac:dyDescent="0.35">
      <c r="A2" s="5" t="s">
        <v>1530</v>
      </c>
      <c r="B2" s="6"/>
    </row>
    <row r="3" spans="1:2" x14ac:dyDescent="0.35">
      <c r="A3" s="3" t="s">
        <v>1531</v>
      </c>
      <c r="B3" s="4" t="str">
        <f ca="1">MID(CELL("filename",A1),FIND("]",CELL("filename",A1))+1,255)</f>
        <v>EN12</v>
      </c>
    </row>
    <row r="4" spans="1:2" x14ac:dyDescent="0.35">
      <c r="A4" s="5" t="s">
        <v>1532</v>
      </c>
      <c r="B4" s="6" t="s">
        <v>1533</v>
      </c>
    </row>
    <row r="5" spans="1:2" x14ac:dyDescent="0.35">
      <c r="A5" s="3" t="s">
        <v>1534</v>
      </c>
      <c r="B5" s="7" t="s">
        <v>1535</v>
      </c>
    </row>
    <row r="6" spans="1:2" x14ac:dyDescent="0.35">
      <c r="A6" s="5" t="s">
        <v>1536</v>
      </c>
      <c r="B6" s="6" t="s">
        <v>1537</v>
      </c>
    </row>
    <row r="7" spans="1:2" ht="203" x14ac:dyDescent="0.35">
      <c r="A7" s="3" t="s">
        <v>1538</v>
      </c>
      <c r="B7" s="7" t="s">
        <v>1539</v>
      </c>
    </row>
    <row r="8" spans="1:2" ht="29" x14ac:dyDescent="0.35">
      <c r="A8" s="8" t="s">
        <v>1540</v>
      </c>
      <c r="B8" s="6" t="s">
        <v>1541</v>
      </c>
    </row>
    <row r="9" spans="1:2" x14ac:dyDescent="0.35">
      <c r="A9" s="3" t="s">
        <v>1542</v>
      </c>
      <c r="B9" s="7" t="s">
        <v>1543</v>
      </c>
    </row>
    <row r="10" spans="1:2" ht="43.5" x14ac:dyDescent="0.35">
      <c r="A10" s="5" t="s">
        <v>1544</v>
      </c>
      <c r="B10" s="6" t="s">
        <v>1545</v>
      </c>
    </row>
    <row r="11" spans="1:2" x14ac:dyDescent="0.35">
      <c r="A11" s="3" t="s">
        <v>1546</v>
      </c>
      <c r="B11" s="7"/>
    </row>
    <row r="12" spans="1:2" ht="29" x14ac:dyDescent="0.35">
      <c r="A12" s="5" t="s">
        <v>1547</v>
      </c>
      <c r="B12" s="10" t="s">
        <v>1548</v>
      </c>
    </row>
    <row r="13" spans="1:2" x14ac:dyDescent="0.35">
      <c r="A13" s="3" t="s">
        <v>1549</v>
      </c>
      <c r="B13" s="4" t="str">
        <f>LEFT(B32,LEN(B32)-2)</f>
        <v>Muu (Other)</v>
      </c>
    </row>
    <row r="14" spans="1:2" ht="29" x14ac:dyDescent="0.35">
      <c r="A14" s="5" t="s">
        <v>1550</v>
      </c>
      <c r="B14" s="10" t="s">
        <v>1551</v>
      </c>
    </row>
    <row r="15" spans="1:2" ht="29" x14ac:dyDescent="0.35">
      <c r="A15" s="3" t="s">
        <v>1552</v>
      </c>
      <c r="B15" s="4" t="str">
        <f>LEFT(B39,LEN(B39)-2)</f>
        <v>Käimasolev (Implemented)</v>
      </c>
    </row>
    <row r="16" spans="1:2" ht="29" x14ac:dyDescent="0.35">
      <c r="A16" s="5" t="s">
        <v>1553</v>
      </c>
      <c r="B16" s="10"/>
    </row>
    <row r="17" spans="1:2" ht="29" x14ac:dyDescent="0.35">
      <c r="A17" s="3" t="s">
        <v>1554</v>
      </c>
      <c r="B17" s="4" t="s">
        <v>1555</v>
      </c>
    </row>
    <row r="18" spans="1:2" ht="29" x14ac:dyDescent="0.35">
      <c r="A18" s="5" t="s">
        <v>1556</v>
      </c>
      <c r="B18" s="10" t="s">
        <v>1557</v>
      </c>
    </row>
    <row r="19" spans="1:2" ht="29" x14ac:dyDescent="0.35">
      <c r="A19" s="3" t="s">
        <v>1558</v>
      </c>
      <c r="B19" s="11"/>
    </row>
    <row r="22" spans="1:2" x14ac:dyDescent="0.35">
      <c r="A22" s="2" t="s">
        <v>1559</v>
      </c>
    </row>
    <row r="23" spans="1:2" x14ac:dyDescent="0.35">
      <c r="A23" t="s">
        <v>1560</v>
      </c>
    </row>
    <row r="24" spans="1:2" x14ac:dyDescent="0.35">
      <c r="A24" t="s">
        <v>1561</v>
      </c>
    </row>
    <row r="25" spans="1:2" x14ac:dyDescent="0.35">
      <c r="A25" t="s">
        <v>1562</v>
      </c>
    </row>
    <row r="26" spans="1:2" x14ac:dyDescent="0.35">
      <c r="A26" t="s">
        <v>1563</v>
      </c>
    </row>
    <row r="27" spans="1:2" x14ac:dyDescent="0.35">
      <c r="A27" t="s">
        <v>1564</v>
      </c>
    </row>
    <row r="28" spans="1:2" x14ac:dyDescent="0.35">
      <c r="A28" t="s">
        <v>1565</v>
      </c>
    </row>
    <row r="29" spans="1:2" x14ac:dyDescent="0.35">
      <c r="A29" t="s">
        <v>1566</v>
      </c>
    </row>
    <row r="30" spans="1:2" x14ac:dyDescent="0.35">
      <c r="A30" t="s">
        <v>1567</v>
      </c>
    </row>
    <row r="31" spans="1:2" x14ac:dyDescent="0.35">
      <c r="A31" t="s">
        <v>1568</v>
      </c>
      <c r="B31" t="s">
        <v>1569</v>
      </c>
    </row>
    <row r="32" spans="1:2" x14ac:dyDescent="0.35">
      <c r="A32" t="s">
        <v>1570</v>
      </c>
      <c r="B32" t="str">
        <f>CONCATENATE(IF(NOT(ISBLANK(B23)),A23&amp;"; ",""),IF(NOT(ISBLANK(B24)),A24&amp;"; ",""),IF(NOT(ISBLANK(B25)),A25&amp;"; ",""),IF(NOT(ISBLANK(B26)),A26&amp;"; ",""),IF(NOT(ISBLANK(B27)),A27&amp;"; ",""),IF(NOT(ISBLANK(B28)),A28&amp;"; ",""),IF(NOT(ISBLANK(B29)),A29&amp;"; ",""),IF(NOT(ISBLANK(B30)),A30&amp;"; ",""),,IF(NOT(ISBLANK(B31)),A31&amp;"; ",""))</f>
        <v xml:space="preserve">Muu (Other); </v>
      </c>
    </row>
    <row r="34" spans="1:7" x14ac:dyDescent="0.35">
      <c r="A34" s="2" t="s">
        <v>1571</v>
      </c>
    </row>
    <row r="35" spans="1:7" x14ac:dyDescent="0.35">
      <c r="A35" t="s">
        <v>1572</v>
      </c>
    </row>
    <row r="36" spans="1:7" x14ac:dyDescent="0.35">
      <c r="A36" t="s">
        <v>1573</v>
      </c>
      <c r="B36" t="s">
        <v>1574</v>
      </c>
    </row>
    <row r="37" spans="1:7" x14ac:dyDescent="0.35">
      <c r="A37" t="s">
        <v>1575</v>
      </c>
    </row>
    <row r="38" spans="1:7" x14ac:dyDescent="0.35">
      <c r="A38" t="s">
        <v>1576</v>
      </c>
    </row>
    <row r="39" spans="1:7" x14ac:dyDescent="0.35">
      <c r="A39" t="s">
        <v>1577</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22CE565-2DDB-4EC7-9836-6E64CF08F462}">
          <x14:formula1>
            <xm:f>Input!$A$3:$A$40</xm:f>
          </x14:formula1>
          <xm:sqref>B1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AA392-B5DD-4A90-A049-F58E47629920}">
  <sheetPr>
    <tabColor rgb="FFC4BD97"/>
    <pageSetUpPr fitToPage="1"/>
  </sheetPr>
  <dimension ref="A1:G47"/>
  <sheetViews>
    <sheetView workbookViewId="0">
      <selection activeCell="B18" sqref="B18"/>
    </sheetView>
  </sheetViews>
  <sheetFormatPr defaultColWidth="8.6328125" defaultRowHeight="14.5" x14ac:dyDescent="0.35"/>
  <cols>
    <col min="1" max="1" width="35.6328125" customWidth="1"/>
    <col min="2" max="2" width="64.6328125" customWidth="1"/>
  </cols>
  <sheetData>
    <row r="1" spans="1:2" x14ac:dyDescent="0.35">
      <c r="A1" s="3" t="s">
        <v>1578</v>
      </c>
      <c r="B1" s="4" t="s">
        <v>1579</v>
      </c>
    </row>
    <row r="2" spans="1:2" x14ac:dyDescent="0.35">
      <c r="A2" s="5" t="s">
        <v>1580</v>
      </c>
      <c r="B2" s="6"/>
    </row>
    <row r="3" spans="1:2" x14ac:dyDescent="0.35">
      <c r="A3" s="3" t="s">
        <v>1581</v>
      </c>
      <c r="B3" s="4" t="str">
        <f ca="1">MID(CELL("filename",A1),FIND("]",CELL("filename",A1))+1,255)</f>
        <v>EN13</v>
      </c>
    </row>
    <row r="4" spans="1:2" x14ac:dyDescent="0.35">
      <c r="A4" s="5" t="s">
        <v>1582</v>
      </c>
      <c r="B4" s="6" t="s">
        <v>1583</v>
      </c>
    </row>
    <row r="5" spans="1:2" x14ac:dyDescent="0.35">
      <c r="A5" s="3" t="s">
        <v>1584</v>
      </c>
      <c r="B5" s="7" t="s">
        <v>1585</v>
      </c>
    </row>
    <row r="6" spans="1:2" x14ac:dyDescent="0.35">
      <c r="A6" s="5" t="s">
        <v>1586</v>
      </c>
      <c r="B6" s="6"/>
    </row>
    <row r="7" spans="1:2" ht="130.5" x14ac:dyDescent="0.35">
      <c r="A7" s="3" t="s">
        <v>1587</v>
      </c>
      <c r="B7" s="7" t="s">
        <v>1588</v>
      </c>
    </row>
    <row r="8" spans="1:2" ht="29" x14ac:dyDescent="0.35">
      <c r="A8" s="8" t="s">
        <v>1589</v>
      </c>
      <c r="B8" s="6"/>
    </row>
    <row r="9" spans="1:2" x14ac:dyDescent="0.35">
      <c r="A9" s="3" t="s">
        <v>1590</v>
      </c>
      <c r="B9" s="7" t="s">
        <v>1591</v>
      </c>
    </row>
    <row r="10" spans="1:2" ht="43.5" x14ac:dyDescent="0.35">
      <c r="A10" s="5" t="s">
        <v>1592</v>
      </c>
      <c r="B10" s="6" t="s">
        <v>1593</v>
      </c>
    </row>
    <row r="11" spans="1:2" x14ac:dyDescent="0.35">
      <c r="A11" s="3" t="s">
        <v>1594</v>
      </c>
      <c r="B11" s="7"/>
    </row>
    <row r="12" spans="1:2" ht="29" x14ac:dyDescent="0.35">
      <c r="A12" s="5" t="s">
        <v>1595</v>
      </c>
      <c r="B12" s="10" t="s">
        <v>1596</v>
      </c>
    </row>
    <row r="13" spans="1:2" x14ac:dyDescent="0.35">
      <c r="A13" s="3" t="s">
        <v>1597</v>
      </c>
      <c r="B13" s="4" t="str">
        <f>LEFT(B32,LEN(B32)-2)</f>
        <v>Muu (Other)</v>
      </c>
    </row>
    <row r="14" spans="1:2" ht="29" x14ac:dyDescent="0.35">
      <c r="A14" s="5" t="s">
        <v>1598</v>
      </c>
      <c r="B14" s="10" t="s">
        <v>1599</v>
      </c>
    </row>
    <row r="15" spans="1:2" ht="29" x14ac:dyDescent="0.35">
      <c r="A15" s="3" t="s">
        <v>1600</v>
      </c>
      <c r="B15" s="4"/>
    </row>
    <row r="16" spans="1:2" ht="29" x14ac:dyDescent="0.35">
      <c r="A16" s="5" t="s">
        <v>1601</v>
      </c>
      <c r="B16" s="10"/>
    </row>
    <row r="17" spans="1:2" ht="29" x14ac:dyDescent="0.35">
      <c r="A17" s="3" t="s">
        <v>1602</v>
      </c>
      <c r="B17" s="4" t="s">
        <v>1603</v>
      </c>
    </row>
    <row r="18" spans="1:2" ht="29" x14ac:dyDescent="0.35">
      <c r="A18" s="5" t="s">
        <v>1604</v>
      </c>
      <c r="B18" s="10" t="s">
        <v>1605</v>
      </c>
    </row>
    <row r="19" spans="1:2" ht="29" x14ac:dyDescent="0.35">
      <c r="A19" s="3" t="s">
        <v>1606</v>
      </c>
      <c r="B19" s="11"/>
    </row>
    <row r="22" spans="1:2" x14ac:dyDescent="0.35">
      <c r="A22" s="2" t="s">
        <v>1607</v>
      </c>
    </row>
    <row r="23" spans="1:2" x14ac:dyDescent="0.35">
      <c r="A23" t="s">
        <v>1608</v>
      </c>
    </row>
    <row r="24" spans="1:2" x14ac:dyDescent="0.35">
      <c r="A24" t="s">
        <v>1609</v>
      </c>
    </row>
    <row r="25" spans="1:2" x14ac:dyDescent="0.35">
      <c r="A25" t="s">
        <v>1610</v>
      </c>
    </row>
    <row r="26" spans="1:2" x14ac:dyDescent="0.35">
      <c r="A26" t="s">
        <v>1611</v>
      </c>
    </row>
    <row r="27" spans="1:2" x14ac:dyDescent="0.35">
      <c r="A27" t="s">
        <v>1612</v>
      </c>
    </row>
    <row r="28" spans="1:2" x14ac:dyDescent="0.35">
      <c r="A28" t="s">
        <v>1613</v>
      </c>
    </row>
    <row r="29" spans="1:2" x14ac:dyDescent="0.35">
      <c r="A29" t="s">
        <v>1614</v>
      </c>
    </row>
    <row r="30" spans="1:2" x14ac:dyDescent="0.35">
      <c r="A30" t="s">
        <v>1615</v>
      </c>
    </row>
    <row r="31" spans="1:2" x14ac:dyDescent="0.35">
      <c r="A31" t="s">
        <v>1616</v>
      </c>
      <c r="B31" t="s">
        <v>1617</v>
      </c>
    </row>
    <row r="32" spans="1:2" x14ac:dyDescent="0.35">
      <c r="A32" t="s">
        <v>1618</v>
      </c>
      <c r="B32" t="str">
        <f>CONCATENATE(IF(NOT(ISBLANK(B23)),A23&amp;"; ",""),IF(NOT(ISBLANK(B24)),A24&amp;"; ",""),IF(NOT(ISBLANK(B25)),A25&amp;"; ",""),IF(NOT(ISBLANK(B26)),A26&amp;"; ",""),IF(NOT(ISBLANK(B27)),A27&amp;"; ",""),IF(NOT(ISBLANK(B28)),A28&amp;"; ",""),IF(NOT(ISBLANK(B29)),A29&amp;"; ",""),IF(NOT(ISBLANK(B30)),A30&amp;"; ",""),,IF(NOT(ISBLANK(B31)),A31&amp;"; ",""))</f>
        <v xml:space="preserve">Muu (Other); </v>
      </c>
    </row>
    <row r="34" spans="1:7" x14ac:dyDescent="0.35">
      <c r="A34" s="2" t="s">
        <v>1619</v>
      </c>
    </row>
    <row r="35" spans="1:7" x14ac:dyDescent="0.35">
      <c r="A35" t="s">
        <v>1620</v>
      </c>
    </row>
    <row r="36" spans="1:7" x14ac:dyDescent="0.35">
      <c r="A36" t="s">
        <v>1621</v>
      </c>
    </row>
    <row r="37" spans="1:7" x14ac:dyDescent="0.35">
      <c r="A37" t="s">
        <v>1622</v>
      </c>
    </row>
    <row r="38" spans="1:7" x14ac:dyDescent="0.35">
      <c r="A38" t="s">
        <v>1623</v>
      </c>
      <c r="B38" t="s">
        <v>1624</v>
      </c>
    </row>
    <row r="39" spans="1:7" x14ac:dyDescent="0.35">
      <c r="A39" t="s">
        <v>1625</v>
      </c>
      <c r="B39" t="str">
        <f>CONCATENATE(IF(NOT(ISBLANK(B35)),A35&amp;"; ", ""),IF(NOT(ISBLANK(B36)),A36&amp;"; ",""),IF(NOT(ISBLANK(B37)),A37&amp;"; ",""),IF(NOT(ISBLANK(B38)),A38&amp;"; ",""))</f>
        <v xml:space="preserve">Kavandamisel (Provisional);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1EC157A-75A6-4F59-8EB8-C25B37CD9784}">
          <x14:formula1>
            <xm:f>Input!$A$3:$A$40</xm:f>
          </x14:formula1>
          <xm:sqref>B1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8C92E-983B-4F05-8C5C-FD2ACE75756B}">
  <sheetPr>
    <tabColor rgb="FFC4BD97"/>
    <pageSetUpPr fitToPage="1"/>
  </sheetPr>
  <dimension ref="A1:G47"/>
  <sheetViews>
    <sheetView topLeftCell="A7" workbookViewId="0">
      <selection activeCell="D4" sqref="D4"/>
    </sheetView>
  </sheetViews>
  <sheetFormatPr defaultColWidth="8.6328125" defaultRowHeight="14.5" x14ac:dyDescent="0.35"/>
  <cols>
    <col min="1" max="1" width="35.6328125" customWidth="1"/>
    <col min="2" max="2" width="64.6328125" customWidth="1"/>
  </cols>
  <sheetData>
    <row r="1" spans="1:2" x14ac:dyDescent="0.35">
      <c r="A1" s="3" t="s">
        <v>1626</v>
      </c>
      <c r="B1" s="4" t="s">
        <v>1627</v>
      </c>
    </row>
    <row r="2" spans="1:2" x14ac:dyDescent="0.35">
      <c r="A2" s="5" t="s">
        <v>1628</v>
      </c>
      <c r="B2" s="6"/>
    </row>
    <row r="3" spans="1:2" x14ac:dyDescent="0.35">
      <c r="A3" s="3" t="s">
        <v>1629</v>
      </c>
      <c r="B3" s="4"/>
    </row>
    <row r="4" spans="1:2" ht="29" x14ac:dyDescent="0.35">
      <c r="A4" s="5" t="s">
        <v>1630</v>
      </c>
      <c r="B4" s="6" t="s">
        <v>1631</v>
      </c>
    </row>
    <row r="5" spans="1:2" ht="43.5" x14ac:dyDescent="0.35">
      <c r="A5" s="3" t="s">
        <v>1632</v>
      </c>
      <c r="B5" s="7" t="s">
        <v>1633</v>
      </c>
    </row>
    <row r="6" spans="1:2" ht="29" x14ac:dyDescent="0.35">
      <c r="A6" s="5" t="s">
        <v>1634</v>
      </c>
      <c r="B6" s="10" t="s">
        <v>1635</v>
      </c>
    </row>
    <row r="7" spans="1:2" ht="116" x14ac:dyDescent="0.35">
      <c r="A7" s="3" t="s">
        <v>1636</v>
      </c>
      <c r="B7" s="82" t="s">
        <v>1637</v>
      </c>
    </row>
    <row r="8" spans="1:2" ht="29" x14ac:dyDescent="0.35">
      <c r="A8" s="8" t="s">
        <v>1638</v>
      </c>
      <c r="B8" s="6" t="s">
        <v>1639</v>
      </c>
    </row>
    <row r="9" spans="1:2" ht="29" x14ac:dyDescent="0.35">
      <c r="A9" s="3" t="s">
        <v>1640</v>
      </c>
      <c r="B9" s="7" t="s">
        <v>1641</v>
      </c>
    </row>
    <row r="10" spans="1:2" ht="29" x14ac:dyDescent="0.35">
      <c r="A10" s="5" t="s">
        <v>1642</v>
      </c>
      <c r="B10" s="26" t="s">
        <v>1643</v>
      </c>
    </row>
    <row r="11" spans="1:2" x14ac:dyDescent="0.35">
      <c r="A11" s="3" t="s">
        <v>1644</v>
      </c>
      <c r="B11" s="7"/>
    </row>
    <row r="12" spans="1:2" x14ac:dyDescent="0.35">
      <c r="A12" s="5" t="s">
        <v>1645</v>
      </c>
      <c r="B12" s="10" t="s">
        <v>1646</v>
      </c>
    </row>
    <row r="13" spans="1:2" x14ac:dyDescent="0.35">
      <c r="A13" s="3" t="s">
        <v>1647</v>
      </c>
      <c r="B13" s="4" t="str">
        <f>LEFT(B32,LEN(B32)-2)</f>
        <v>Otsene toetus (Economic)</v>
      </c>
    </row>
    <row r="14" spans="1:2" ht="58" x14ac:dyDescent="0.35">
      <c r="A14" s="5" t="s">
        <v>1648</v>
      </c>
      <c r="B14" s="44" t="s">
        <v>1649</v>
      </c>
    </row>
    <row r="15" spans="1:2" ht="29" x14ac:dyDescent="0.35">
      <c r="A15" s="3" t="s">
        <v>1650</v>
      </c>
      <c r="B15" s="4" t="str">
        <f>LEFT(B39,LEN(B39)-2)</f>
        <v>Käimasolev (Implemented)</v>
      </c>
    </row>
    <row r="16" spans="1:2" ht="29" x14ac:dyDescent="0.35">
      <c r="A16" s="5" t="s">
        <v>1651</v>
      </c>
      <c r="B16" s="10" t="s">
        <v>1652</v>
      </c>
    </row>
    <row r="17" spans="1:2" ht="29" x14ac:dyDescent="0.35">
      <c r="A17" s="3" t="s">
        <v>1653</v>
      </c>
      <c r="B17" s="4" t="s">
        <v>1654</v>
      </c>
    </row>
    <row r="18" spans="1:2" ht="29" x14ac:dyDescent="0.35">
      <c r="A18" s="5" t="s">
        <v>1655</v>
      </c>
      <c r="B18" s="127" t="s">
        <v>1656</v>
      </c>
    </row>
    <row r="19" spans="1:2" ht="29" x14ac:dyDescent="0.35">
      <c r="A19" s="3" t="s">
        <v>1657</v>
      </c>
      <c r="B19" s="11"/>
    </row>
    <row r="20" spans="1:2" x14ac:dyDescent="0.35">
      <c r="A20" s="5" t="s">
        <v>1658</v>
      </c>
      <c r="B20" s="10" t="s">
        <v>1659</v>
      </c>
    </row>
    <row r="22" spans="1:2" x14ac:dyDescent="0.35">
      <c r="A22" s="2" t="s">
        <v>1660</v>
      </c>
    </row>
    <row r="23" spans="1:2" x14ac:dyDescent="0.35">
      <c r="A23" t="s">
        <v>1661</v>
      </c>
      <c r="B23" t="s">
        <v>1662</v>
      </c>
    </row>
    <row r="24" spans="1:2" x14ac:dyDescent="0.35">
      <c r="A24" t="s">
        <v>1663</v>
      </c>
    </row>
    <row r="25" spans="1:2" x14ac:dyDescent="0.35">
      <c r="A25" t="s">
        <v>1664</v>
      </c>
    </row>
    <row r="26" spans="1:2" x14ac:dyDescent="0.35">
      <c r="A26" t="s">
        <v>1665</v>
      </c>
    </row>
    <row r="27" spans="1:2" x14ac:dyDescent="0.35">
      <c r="A27" t="s">
        <v>1666</v>
      </c>
    </row>
    <row r="28" spans="1:2" x14ac:dyDescent="0.35">
      <c r="A28" t="s">
        <v>1667</v>
      </c>
    </row>
    <row r="29" spans="1:2" x14ac:dyDescent="0.35">
      <c r="A29" t="s">
        <v>1668</v>
      </c>
    </row>
    <row r="30" spans="1:2" x14ac:dyDescent="0.35">
      <c r="A30" t="s">
        <v>1669</v>
      </c>
    </row>
    <row r="31" spans="1:2" x14ac:dyDescent="0.35">
      <c r="A31" t="s">
        <v>1670</v>
      </c>
    </row>
    <row r="32" spans="1:2" x14ac:dyDescent="0.35">
      <c r="A32" t="s">
        <v>1671</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1672</v>
      </c>
    </row>
    <row r="35" spans="1:7" x14ac:dyDescent="0.35">
      <c r="A35" t="s">
        <v>1673</v>
      </c>
    </row>
    <row r="36" spans="1:7" x14ac:dyDescent="0.35">
      <c r="A36" t="s">
        <v>1674</v>
      </c>
      <c r="B36" t="s">
        <v>1675</v>
      </c>
    </row>
    <row r="37" spans="1:7" x14ac:dyDescent="0.35">
      <c r="A37" t="s">
        <v>1676</v>
      </c>
    </row>
    <row r="38" spans="1:7" x14ac:dyDescent="0.35">
      <c r="A38" t="s">
        <v>1677</v>
      </c>
    </row>
    <row r="39" spans="1:7" x14ac:dyDescent="0.35">
      <c r="A39" t="s">
        <v>1678</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DEDFB0ED-F210-45C0-910E-7C5C8110F9B9}">
          <x14:formula1>
            <xm:f>Input!$A$3:$A$40</xm:f>
          </x14:formula1>
          <xm:sqref>B1</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BFD9B-2E8A-4C70-A5EB-4F31A6FCF4BF}">
  <sheetPr>
    <tabColor rgb="FFC4BD97"/>
    <pageSetUpPr fitToPage="1"/>
  </sheetPr>
  <dimension ref="A1:G47"/>
  <sheetViews>
    <sheetView workbookViewId="0">
      <selection activeCell="B8" sqref="B8"/>
    </sheetView>
  </sheetViews>
  <sheetFormatPr defaultColWidth="8.6328125" defaultRowHeight="14.5" x14ac:dyDescent="0.35"/>
  <cols>
    <col min="1" max="1" width="35.6328125" customWidth="1"/>
    <col min="2" max="2" width="64.6328125" customWidth="1"/>
  </cols>
  <sheetData>
    <row r="1" spans="1:2" x14ac:dyDescent="0.35">
      <c r="A1" s="3" t="s">
        <v>1679</v>
      </c>
      <c r="B1" s="4" t="s">
        <v>1680</v>
      </c>
    </row>
    <row r="2" spans="1:2" x14ac:dyDescent="0.35">
      <c r="A2" s="5" t="s">
        <v>1681</v>
      </c>
      <c r="B2" s="6"/>
    </row>
    <row r="3" spans="1:2" x14ac:dyDescent="0.35">
      <c r="A3" s="3" t="s">
        <v>1682</v>
      </c>
      <c r="B3" s="4"/>
    </row>
    <row r="4" spans="1:2" x14ac:dyDescent="0.35">
      <c r="A4" s="5" t="s">
        <v>1683</v>
      </c>
      <c r="B4" s="6" t="s">
        <v>1684</v>
      </c>
    </row>
    <row r="5" spans="1:2" x14ac:dyDescent="0.35">
      <c r="A5" s="3" t="s">
        <v>1685</v>
      </c>
      <c r="B5" s="7" t="s">
        <v>1686</v>
      </c>
    </row>
    <row r="6" spans="1:2" ht="43.5" x14ac:dyDescent="0.35">
      <c r="A6" s="5" t="s">
        <v>1687</v>
      </c>
      <c r="B6" s="65" t="s">
        <v>1688</v>
      </c>
    </row>
    <row r="7" spans="1:2" ht="87" x14ac:dyDescent="0.35">
      <c r="A7" s="3" t="s">
        <v>1689</v>
      </c>
      <c r="B7" s="7" t="s">
        <v>1690</v>
      </c>
    </row>
    <row r="8" spans="1:2" ht="29" x14ac:dyDescent="0.35">
      <c r="A8" s="8" t="s">
        <v>1691</v>
      </c>
      <c r="B8" s="6" t="s">
        <v>1692</v>
      </c>
    </row>
    <row r="9" spans="1:2" ht="29" x14ac:dyDescent="0.35">
      <c r="A9" s="3" t="s">
        <v>1693</v>
      </c>
      <c r="B9" s="7" t="s">
        <v>1694</v>
      </c>
    </row>
    <row r="10" spans="1:2" ht="29" x14ac:dyDescent="0.35">
      <c r="A10" s="5" t="s">
        <v>1695</v>
      </c>
      <c r="B10" s="26" t="s">
        <v>1696</v>
      </c>
    </row>
    <row r="11" spans="1:2" x14ac:dyDescent="0.35">
      <c r="A11" s="3" t="s">
        <v>1697</v>
      </c>
      <c r="B11" s="7"/>
    </row>
    <row r="12" spans="1:2" x14ac:dyDescent="0.35">
      <c r="A12" s="5" t="s">
        <v>1698</v>
      </c>
      <c r="B12" s="10" t="s">
        <v>1699</v>
      </c>
    </row>
    <row r="13" spans="1:2" x14ac:dyDescent="0.35">
      <c r="A13" s="3" t="s">
        <v>1700</v>
      </c>
      <c r="B13" s="4" t="str">
        <f>LEFT(B32,LEN(B32)-2)</f>
        <v>Otsene toetus (Economic); Seadusandlus (Regulatory)</v>
      </c>
    </row>
    <row r="14" spans="1:2" ht="130.5" x14ac:dyDescent="0.35">
      <c r="A14" s="5" t="s">
        <v>1701</v>
      </c>
      <c r="B14" s="10" t="s">
        <v>1702</v>
      </c>
    </row>
    <row r="15" spans="1:2" ht="29" x14ac:dyDescent="0.35">
      <c r="A15" s="3" t="s">
        <v>1703</v>
      </c>
      <c r="B15" s="4" t="str">
        <f>LEFT(B39,LEN(B39)-2)</f>
        <v>Käimasolev (Implemented)</v>
      </c>
    </row>
    <row r="16" spans="1:2" ht="29" x14ac:dyDescent="0.35">
      <c r="A16" s="5" t="s">
        <v>1704</v>
      </c>
      <c r="B16" s="10" t="s">
        <v>1705</v>
      </c>
    </row>
    <row r="17" spans="1:2" ht="29" x14ac:dyDescent="0.35">
      <c r="A17" s="3" t="s">
        <v>1706</v>
      </c>
      <c r="B17" s="4" t="s">
        <v>1707</v>
      </c>
    </row>
    <row r="18" spans="1:2" ht="29" x14ac:dyDescent="0.35">
      <c r="A18" s="90" t="s">
        <v>1708</v>
      </c>
      <c r="B18" s="91" t="s">
        <v>1709</v>
      </c>
    </row>
    <row r="19" spans="1:2" ht="29" x14ac:dyDescent="0.35">
      <c r="A19" s="87" t="s">
        <v>1710</v>
      </c>
      <c r="B19" s="88"/>
    </row>
    <row r="20" spans="1:2" x14ac:dyDescent="0.35">
      <c r="A20" s="89" t="s">
        <v>1711</v>
      </c>
      <c r="B20" s="72" t="s">
        <v>1712</v>
      </c>
    </row>
    <row r="22" spans="1:2" x14ac:dyDescent="0.35">
      <c r="A22" s="2" t="s">
        <v>1713</v>
      </c>
    </row>
    <row r="23" spans="1:2" x14ac:dyDescent="0.35">
      <c r="A23" t="s">
        <v>1714</v>
      </c>
      <c r="B23" t="s">
        <v>1715</v>
      </c>
    </row>
    <row r="24" spans="1:2" x14ac:dyDescent="0.35">
      <c r="A24" t="s">
        <v>1716</v>
      </c>
    </row>
    <row r="25" spans="1:2" x14ac:dyDescent="0.35">
      <c r="A25" t="s">
        <v>1717</v>
      </c>
    </row>
    <row r="26" spans="1:2" x14ac:dyDescent="0.35">
      <c r="A26" t="s">
        <v>1718</v>
      </c>
    </row>
    <row r="27" spans="1:2" x14ac:dyDescent="0.35">
      <c r="A27" t="s">
        <v>1719</v>
      </c>
    </row>
    <row r="28" spans="1:2" x14ac:dyDescent="0.35">
      <c r="A28" t="s">
        <v>1720</v>
      </c>
      <c r="B28" t="s">
        <v>1721</v>
      </c>
    </row>
    <row r="29" spans="1:2" x14ac:dyDescent="0.35">
      <c r="A29" t="s">
        <v>1722</v>
      </c>
    </row>
    <row r="30" spans="1:2" x14ac:dyDescent="0.35">
      <c r="A30" t="s">
        <v>1723</v>
      </c>
    </row>
    <row r="31" spans="1:2" x14ac:dyDescent="0.35">
      <c r="A31" t="s">
        <v>1724</v>
      </c>
    </row>
    <row r="32" spans="1:2" x14ac:dyDescent="0.35">
      <c r="A32" t="s">
        <v>1725</v>
      </c>
      <c r="B32" t="str">
        <f>CONCATENATE(IF(NOT(ISBLANK(B23)),A23&amp;"; ",""),IF(NOT(ISBLANK(B24)),A24&amp;"; ",""),IF(NOT(ISBLANK(B25)),A25&amp;"; ",""),IF(NOT(ISBLANK(B26)),A26&amp;"; ",""),IF(NOT(ISBLANK(B27)),A27&amp;"; ",""),IF(NOT(ISBLANK(B28)),A28&amp;"; ",""),IF(NOT(ISBLANK(B29)),A29&amp;"; ",""),IF(NOT(ISBLANK(B30)),A30&amp;"; ",""),,IF(NOT(ISBLANK(B31)),A31&amp;"; ",""))</f>
        <v xml:space="preserve">Otsene toetus (Economic); Seadusandlus (Regulatory); </v>
      </c>
    </row>
    <row r="34" spans="1:7" x14ac:dyDescent="0.35">
      <c r="A34" s="2" t="s">
        <v>1726</v>
      </c>
    </row>
    <row r="35" spans="1:7" x14ac:dyDescent="0.35">
      <c r="A35" t="s">
        <v>1727</v>
      </c>
    </row>
    <row r="36" spans="1:7" x14ac:dyDescent="0.35">
      <c r="A36" t="s">
        <v>1728</v>
      </c>
      <c r="B36" t="s">
        <v>1729</v>
      </c>
    </row>
    <row r="37" spans="1:7" x14ac:dyDescent="0.35">
      <c r="A37" t="s">
        <v>1730</v>
      </c>
    </row>
    <row r="38" spans="1:7" x14ac:dyDescent="0.35">
      <c r="A38" t="s">
        <v>1731</v>
      </c>
    </row>
    <row r="39" spans="1:7" x14ac:dyDescent="0.35">
      <c r="A39" t="s">
        <v>1732</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6E2A5DB3-85E4-4025-9D0F-E3FB26ED744E}">
          <x14:formula1>
            <xm:f>Input!$A$3:$A$40</xm:f>
          </x14:formula1>
          <xm:sqref>B1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79142-74A9-4DD7-A765-9E4394CFFA56}">
  <sheetPr>
    <tabColor rgb="FFC4BD97"/>
    <pageSetUpPr fitToPage="1"/>
  </sheetPr>
  <dimension ref="A1:G47"/>
  <sheetViews>
    <sheetView topLeftCell="A11" workbookViewId="0">
      <selection activeCell="C7" sqref="C7"/>
    </sheetView>
  </sheetViews>
  <sheetFormatPr defaultColWidth="8.6328125" defaultRowHeight="14.5" x14ac:dyDescent="0.35"/>
  <cols>
    <col min="1" max="1" width="35.6328125" customWidth="1"/>
    <col min="2" max="2" width="64.6328125" customWidth="1"/>
    <col min="3" max="3" width="48.08984375" customWidth="1"/>
  </cols>
  <sheetData>
    <row r="1" spans="1:2" x14ac:dyDescent="0.35">
      <c r="A1" s="3" t="s">
        <v>1733</v>
      </c>
      <c r="B1" s="4" t="s">
        <v>1734</v>
      </c>
    </row>
    <row r="2" spans="1:2" x14ac:dyDescent="0.35">
      <c r="A2" s="5" t="s">
        <v>1735</v>
      </c>
      <c r="B2" s="6"/>
    </row>
    <row r="3" spans="1:2" x14ac:dyDescent="0.35">
      <c r="A3" s="3" t="s">
        <v>1736</v>
      </c>
      <c r="B3" s="4"/>
    </row>
    <row r="4" spans="1:2" ht="29" x14ac:dyDescent="0.35">
      <c r="A4" s="5" t="s">
        <v>1737</v>
      </c>
      <c r="B4" s="6" t="s">
        <v>1738</v>
      </c>
    </row>
    <row r="5" spans="1:2" ht="29" x14ac:dyDescent="0.35">
      <c r="A5" s="3" t="s">
        <v>1739</v>
      </c>
      <c r="B5" s="7" t="s">
        <v>1740</v>
      </c>
    </row>
    <row r="6" spans="1:2" x14ac:dyDescent="0.35">
      <c r="A6" s="5" t="s">
        <v>1741</v>
      </c>
      <c r="B6" s="10" t="s">
        <v>1742</v>
      </c>
    </row>
    <row r="7" spans="1:2" ht="145" x14ac:dyDescent="0.35">
      <c r="A7" s="3" t="s">
        <v>1743</v>
      </c>
      <c r="B7" s="28" t="s">
        <v>1744</v>
      </c>
    </row>
    <row r="8" spans="1:2" ht="29" x14ac:dyDescent="0.35">
      <c r="A8" s="8" t="s">
        <v>1745</v>
      </c>
      <c r="B8" s="6" t="s">
        <v>1746</v>
      </c>
    </row>
    <row r="9" spans="1:2" ht="29" x14ac:dyDescent="0.35">
      <c r="A9" s="3" t="s">
        <v>1747</v>
      </c>
      <c r="B9" s="7" t="s">
        <v>1748</v>
      </c>
    </row>
    <row r="10" spans="1:2" ht="29" x14ac:dyDescent="0.35">
      <c r="A10" s="5" t="s">
        <v>1749</v>
      </c>
      <c r="B10" s="26" t="s">
        <v>1750</v>
      </c>
    </row>
    <row r="11" spans="1:2" x14ac:dyDescent="0.35">
      <c r="A11" s="3" t="s">
        <v>1751</v>
      </c>
      <c r="B11" s="7"/>
    </row>
    <row r="12" spans="1:2" x14ac:dyDescent="0.35">
      <c r="A12" s="5" t="s">
        <v>1752</v>
      </c>
      <c r="B12" s="10" t="s">
        <v>1753</v>
      </c>
    </row>
    <row r="13" spans="1:2" x14ac:dyDescent="0.35">
      <c r="A13" s="3" t="s">
        <v>1754</v>
      </c>
      <c r="B13" s="4" t="str">
        <f>LEFT(B32,LEN(B32)-2)</f>
        <v>Otsene toetus (Economic)</v>
      </c>
    </row>
    <row r="14" spans="1:2" ht="58" x14ac:dyDescent="0.35">
      <c r="A14" s="5" t="s">
        <v>1755</v>
      </c>
      <c r="B14" s="10" t="s">
        <v>1756</v>
      </c>
    </row>
    <row r="15" spans="1:2" ht="29" x14ac:dyDescent="0.35">
      <c r="A15" s="3" t="s">
        <v>1757</v>
      </c>
      <c r="B15" s="4" t="str">
        <f>LEFT(B39,LEN(B39)-2)</f>
        <v>Käimasolev (Implemented)</v>
      </c>
    </row>
    <row r="16" spans="1:2" ht="29" x14ac:dyDescent="0.35">
      <c r="A16" s="5" t="s">
        <v>1758</v>
      </c>
      <c r="B16" s="10" t="s">
        <v>1759</v>
      </c>
    </row>
    <row r="17" spans="1:2" ht="29" x14ac:dyDescent="0.35">
      <c r="A17" s="3" t="s">
        <v>1760</v>
      </c>
      <c r="B17" s="4" t="s">
        <v>1761</v>
      </c>
    </row>
    <row r="18" spans="1:2" ht="29" x14ac:dyDescent="0.35">
      <c r="A18" s="5" t="s">
        <v>1762</v>
      </c>
      <c r="B18" s="10" t="s">
        <v>1763</v>
      </c>
    </row>
    <row r="19" spans="1:2" ht="29" x14ac:dyDescent="0.35">
      <c r="A19" s="3" t="s">
        <v>1764</v>
      </c>
      <c r="B19" s="11"/>
    </row>
    <row r="20" spans="1:2" x14ac:dyDescent="0.35">
      <c r="A20" s="5" t="s">
        <v>1765</v>
      </c>
      <c r="B20" s="10" t="s">
        <v>1766</v>
      </c>
    </row>
    <row r="22" spans="1:2" x14ac:dyDescent="0.35">
      <c r="A22" s="2" t="s">
        <v>1767</v>
      </c>
    </row>
    <row r="23" spans="1:2" x14ac:dyDescent="0.35">
      <c r="A23" t="s">
        <v>1768</v>
      </c>
      <c r="B23" t="s">
        <v>1769</v>
      </c>
    </row>
    <row r="24" spans="1:2" x14ac:dyDescent="0.35">
      <c r="A24" t="s">
        <v>1770</v>
      </c>
    </row>
    <row r="25" spans="1:2" x14ac:dyDescent="0.35">
      <c r="A25" t="s">
        <v>1771</v>
      </c>
    </row>
    <row r="26" spans="1:2" x14ac:dyDescent="0.35">
      <c r="A26" t="s">
        <v>1772</v>
      </c>
    </row>
    <row r="27" spans="1:2" x14ac:dyDescent="0.35">
      <c r="A27" t="s">
        <v>1773</v>
      </c>
    </row>
    <row r="28" spans="1:2" x14ac:dyDescent="0.35">
      <c r="A28" t="s">
        <v>1774</v>
      </c>
    </row>
    <row r="29" spans="1:2" x14ac:dyDescent="0.35">
      <c r="A29" t="s">
        <v>1775</v>
      </c>
    </row>
    <row r="30" spans="1:2" x14ac:dyDescent="0.35">
      <c r="A30" t="s">
        <v>1776</v>
      </c>
    </row>
    <row r="31" spans="1:2" x14ac:dyDescent="0.35">
      <c r="A31" t="s">
        <v>1777</v>
      </c>
    </row>
    <row r="32" spans="1:2" x14ac:dyDescent="0.35">
      <c r="A32" t="s">
        <v>1778</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1779</v>
      </c>
    </row>
    <row r="35" spans="1:7" x14ac:dyDescent="0.35">
      <c r="A35" t="s">
        <v>1780</v>
      </c>
    </row>
    <row r="36" spans="1:7" x14ac:dyDescent="0.35">
      <c r="A36" t="s">
        <v>1781</v>
      </c>
      <c r="B36" t="s">
        <v>1782</v>
      </c>
    </row>
    <row r="37" spans="1:7" x14ac:dyDescent="0.35">
      <c r="A37" t="s">
        <v>1783</v>
      </c>
    </row>
    <row r="38" spans="1:7" x14ac:dyDescent="0.35">
      <c r="A38" t="s">
        <v>1784</v>
      </c>
    </row>
    <row r="39" spans="1:7" x14ac:dyDescent="0.35">
      <c r="A39" t="s">
        <v>1785</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56E44D9-80CD-4C3A-9DC3-554964686069}">
          <x14:formula1>
            <xm:f>Input!$A$3:$A$40</xm:f>
          </x14:formula1>
          <xm:sqref>B1</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F22A4-80AB-4443-B2B8-866E9E00DCFE}">
  <sheetPr>
    <tabColor rgb="FFC4BD97"/>
    <pageSetUpPr fitToPage="1"/>
  </sheetPr>
  <dimension ref="A1:G47"/>
  <sheetViews>
    <sheetView topLeftCell="A11" workbookViewId="0">
      <selection activeCell="C14" sqref="C14"/>
    </sheetView>
  </sheetViews>
  <sheetFormatPr defaultColWidth="8.6328125" defaultRowHeight="14.5" x14ac:dyDescent="0.35"/>
  <cols>
    <col min="1" max="1" width="35.6328125" customWidth="1"/>
    <col min="2" max="2" width="64.6328125" customWidth="1"/>
    <col min="3" max="3" width="57.54296875" customWidth="1"/>
  </cols>
  <sheetData>
    <row r="1" spans="1:2" x14ac:dyDescent="0.35">
      <c r="A1" s="3" t="s">
        <v>1786</v>
      </c>
      <c r="B1" s="4" t="s">
        <v>1787</v>
      </c>
    </row>
    <row r="2" spans="1:2" x14ac:dyDescent="0.35">
      <c r="A2" s="5" t="s">
        <v>1788</v>
      </c>
      <c r="B2" s="6"/>
    </row>
    <row r="3" spans="1:2" x14ac:dyDescent="0.35">
      <c r="A3" s="3" t="s">
        <v>1789</v>
      </c>
      <c r="B3" s="4"/>
    </row>
    <row r="4" spans="1:2" ht="29" x14ac:dyDescent="0.35">
      <c r="A4" s="5" t="s">
        <v>1790</v>
      </c>
      <c r="B4" s="6" t="s">
        <v>1791</v>
      </c>
    </row>
    <row r="5" spans="1:2" ht="39" customHeight="1" x14ac:dyDescent="0.35">
      <c r="A5" s="3" t="s">
        <v>1792</v>
      </c>
      <c r="B5" s="7" t="s">
        <v>1793</v>
      </c>
    </row>
    <row r="6" spans="1:2" x14ac:dyDescent="0.35">
      <c r="A6" s="5" t="s">
        <v>1794</v>
      </c>
      <c r="B6" s="10"/>
    </row>
    <row r="7" spans="1:2" ht="87" x14ac:dyDescent="0.35">
      <c r="A7" s="3" t="s">
        <v>1795</v>
      </c>
      <c r="B7" s="28" t="s">
        <v>1796</v>
      </c>
    </row>
    <row r="8" spans="1:2" ht="29" x14ac:dyDescent="0.35">
      <c r="A8" s="8" t="s">
        <v>1797</v>
      </c>
      <c r="B8" s="6" t="s">
        <v>1798</v>
      </c>
    </row>
    <row r="9" spans="1:2" ht="29" x14ac:dyDescent="0.35">
      <c r="A9" s="3" t="s">
        <v>1799</v>
      </c>
      <c r="B9" s="7" t="s">
        <v>1800</v>
      </c>
    </row>
    <row r="10" spans="1:2" ht="29" x14ac:dyDescent="0.35">
      <c r="A10" s="5" t="s">
        <v>1801</v>
      </c>
      <c r="B10" s="26" t="s">
        <v>1802</v>
      </c>
    </row>
    <row r="11" spans="1:2" x14ac:dyDescent="0.35">
      <c r="A11" s="3" t="s">
        <v>1803</v>
      </c>
      <c r="B11" s="7"/>
    </row>
    <row r="12" spans="1:2" x14ac:dyDescent="0.35">
      <c r="A12" s="5" t="s">
        <v>1804</v>
      </c>
      <c r="B12" s="10"/>
    </row>
    <row r="13" spans="1:2" x14ac:dyDescent="0.35">
      <c r="A13" s="3" t="s">
        <v>1805</v>
      </c>
      <c r="B13" s="4" t="str">
        <f>LEFT(B32,LEN(B32)-2)</f>
        <v>Otsene toetus (Economic)</v>
      </c>
    </row>
    <row r="14" spans="1:2" ht="43.5" x14ac:dyDescent="0.35">
      <c r="A14" s="5" t="s">
        <v>1806</v>
      </c>
      <c r="B14" s="44" t="s">
        <v>1807</v>
      </c>
    </row>
    <row r="15" spans="1:2" ht="29" x14ac:dyDescent="0.35">
      <c r="A15" s="3" t="s">
        <v>1808</v>
      </c>
      <c r="B15" s="4" t="str">
        <f>LEFT(B39,LEN(B39)-2)</f>
        <v>Käimasolev (Implemented)</v>
      </c>
    </row>
    <row r="16" spans="1:2" ht="29" x14ac:dyDescent="0.35">
      <c r="A16" s="5" t="s">
        <v>1809</v>
      </c>
      <c r="B16" s="10" t="s">
        <v>1810</v>
      </c>
    </row>
    <row r="17" spans="1:2" ht="29" x14ac:dyDescent="0.35">
      <c r="A17" s="3" t="s">
        <v>1811</v>
      </c>
      <c r="B17" s="4" t="s">
        <v>1812</v>
      </c>
    </row>
    <row r="18" spans="1:2" ht="29" x14ac:dyDescent="0.35">
      <c r="A18" s="5" t="s">
        <v>1813</v>
      </c>
      <c r="B18" s="10" t="s">
        <v>1814</v>
      </c>
    </row>
    <row r="19" spans="1:2" ht="29" x14ac:dyDescent="0.35">
      <c r="A19" s="3" t="s">
        <v>1815</v>
      </c>
      <c r="B19" s="11"/>
    </row>
    <row r="20" spans="1:2" x14ac:dyDescent="0.35">
      <c r="A20" s="5" t="s">
        <v>1816</v>
      </c>
      <c r="B20" s="10"/>
    </row>
    <row r="22" spans="1:2" x14ac:dyDescent="0.35">
      <c r="A22" s="2" t="s">
        <v>1817</v>
      </c>
    </row>
    <row r="23" spans="1:2" x14ac:dyDescent="0.35">
      <c r="A23" t="s">
        <v>1818</v>
      </c>
      <c r="B23" t="s">
        <v>1819</v>
      </c>
    </row>
    <row r="24" spans="1:2" x14ac:dyDescent="0.35">
      <c r="A24" t="s">
        <v>1820</v>
      </c>
    </row>
    <row r="25" spans="1:2" x14ac:dyDescent="0.35">
      <c r="A25" t="s">
        <v>1821</v>
      </c>
    </row>
    <row r="26" spans="1:2" x14ac:dyDescent="0.35">
      <c r="A26" t="s">
        <v>1822</v>
      </c>
    </row>
    <row r="27" spans="1:2" x14ac:dyDescent="0.35">
      <c r="A27" t="s">
        <v>1823</v>
      </c>
    </row>
    <row r="28" spans="1:2" x14ac:dyDescent="0.35">
      <c r="A28" t="s">
        <v>1824</v>
      </c>
    </row>
    <row r="29" spans="1:2" x14ac:dyDescent="0.35">
      <c r="A29" t="s">
        <v>1825</v>
      </c>
    </row>
    <row r="30" spans="1:2" x14ac:dyDescent="0.35">
      <c r="A30" t="s">
        <v>1826</v>
      </c>
    </row>
    <row r="31" spans="1:2" x14ac:dyDescent="0.35">
      <c r="A31" t="s">
        <v>1827</v>
      </c>
    </row>
    <row r="32" spans="1:2" x14ac:dyDescent="0.35">
      <c r="A32" t="s">
        <v>1828</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1829</v>
      </c>
    </row>
    <row r="35" spans="1:7" x14ac:dyDescent="0.35">
      <c r="A35" t="s">
        <v>1830</v>
      </c>
    </row>
    <row r="36" spans="1:7" x14ac:dyDescent="0.35">
      <c r="A36" t="s">
        <v>1831</v>
      </c>
      <c r="B36" t="s">
        <v>1832</v>
      </c>
    </row>
    <row r="37" spans="1:7" x14ac:dyDescent="0.35">
      <c r="A37" t="s">
        <v>1833</v>
      </c>
    </row>
    <row r="38" spans="1:7" x14ac:dyDescent="0.35">
      <c r="A38" t="s">
        <v>1834</v>
      </c>
    </row>
    <row r="39" spans="1:7" x14ac:dyDescent="0.35">
      <c r="A39" t="s">
        <v>1835</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921D02FD-1427-44F4-8CDF-9EE13BB45BBA}">
          <x14:formula1>
            <xm:f>Input!$A$3:$A$40</xm:f>
          </x14:formula1>
          <xm:sqref>B1</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530AA-D702-4DA6-A2C9-662369B73544}">
  <sheetPr>
    <tabColor rgb="FFC4BD97"/>
    <pageSetUpPr fitToPage="1"/>
  </sheetPr>
  <dimension ref="A1:G47"/>
  <sheetViews>
    <sheetView workbookViewId="0">
      <selection activeCell="H20" sqref="H20"/>
    </sheetView>
  </sheetViews>
  <sheetFormatPr defaultColWidth="8.6328125" defaultRowHeight="14.5" x14ac:dyDescent="0.35"/>
  <cols>
    <col min="1" max="1" width="35.6328125" customWidth="1"/>
    <col min="2" max="2" width="64.6328125" customWidth="1"/>
    <col min="3" max="3" width="61.6328125" customWidth="1"/>
  </cols>
  <sheetData>
    <row r="1" spans="1:3" x14ac:dyDescent="0.35">
      <c r="A1" s="3" t="s">
        <v>1836</v>
      </c>
      <c r="B1" s="4" t="s">
        <v>1837</v>
      </c>
    </row>
    <row r="2" spans="1:3" x14ac:dyDescent="0.35">
      <c r="A2" s="5" t="s">
        <v>1838</v>
      </c>
      <c r="B2" s="6"/>
    </row>
    <row r="3" spans="1:3" x14ac:dyDescent="0.35">
      <c r="A3" s="3" t="s">
        <v>1839</v>
      </c>
      <c r="B3" s="7"/>
    </row>
    <row r="4" spans="1:3" ht="29" x14ac:dyDescent="0.35">
      <c r="A4" s="5" t="s">
        <v>1840</v>
      </c>
      <c r="B4" s="6" t="s">
        <v>1841</v>
      </c>
    </row>
    <row r="5" spans="1:3" x14ac:dyDescent="0.35">
      <c r="A5" s="3" t="s">
        <v>1842</v>
      </c>
      <c r="B5" s="7"/>
      <c r="C5" s="24"/>
    </row>
    <row r="6" spans="1:3" ht="29" x14ac:dyDescent="0.35">
      <c r="A6" s="5" t="s">
        <v>1843</v>
      </c>
      <c r="B6" s="10" t="s">
        <v>1844</v>
      </c>
    </row>
    <row r="7" spans="1:3" ht="72.5" x14ac:dyDescent="0.35">
      <c r="A7" s="3" t="s">
        <v>1845</v>
      </c>
      <c r="B7" s="4" t="s">
        <v>1846</v>
      </c>
    </row>
    <row r="8" spans="1:3" ht="29" x14ac:dyDescent="0.35">
      <c r="A8" s="8" t="s">
        <v>1847</v>
      </c>
      <c r="B8" s="6" t="s">
        <v>1848</v>
      </c>
    </row>
    <row r="9" spans="1:3" ht="29" x14ac:dyDescent="0.35">
      <c r="A9" s="3" t="s">
        <v>1849</v>
      </c>
      <c r="B9" s="7" t="s">
        <v>1850</v>
      </c>
    </row>
    <row r="10" spans="1:3" ht="29" x14ac:dyDescent="0.35">
      <c r="A10" s="5" t="s">
        <v>1851</v>
      </c>
      <c r="B10" s="14" t="s">
        <v>1852</v>
      </c>
    </row>
    <row r="11" spans="1:3" x14ac:dyDescent="0.35">
      <c r="A11" s="3" t="s">
        <v>1853</v>
      </c>
      <c r="B11" s="7"/>
    </row>
    <row r="12" spans="1:3" x14ac:dyDescent="0.35">
      <c r="A12" s="5" t="s">
        <v>1854</v>
      </c>
      <c r="B12" s="81" t="s">
        <v>1855</v>
      </c>
    </row>
    <row r="13" spans="1:3" x14ac:dyDescent="0.35">
      <c r="A13" s="3" t="s">
        <v>1856</v>
      </c>
      <c r="B13" s="4" t="str">
        <f>LEFT(B32,LEN(B32)-2)</f>
        <v>Otsene toetus (Economic)</v>
      </c>
    </row>
    <row r="14" spans="1:3" ht="72.5" x14ac:dyDescent="0.35">
      <c r="A14" s="5" t="s">
        <v>1857</v>
      </c>
      <c r="B14" s="44" t="s">
        <v>1858</v>
      </c>
    </row>
    <row r="15" spans="1:3" ht="29" x14ac:dyDescent="0.35">
      <c r="A15" s="3" t="s">
        <v>1859</v>
      </c>
      <c r="B15" s="4" t="str">
        <f>LEFT(B39,LEN(B39)-2)</f>
        <v>Käimasolev (Implemented)</v>
      </c>
    </row>
    <row r="16" spans="1:3" ht="29" x14ac:dyDescent="0.35">
      <c r="A16" s="5" t="s">
        <v>1860</v>
      </c>
      <c r="B16" s="10" t="s">
        <v>1861</v>
      </c>
    </row>
    <row r="17" spans="1:2" ht="29" x14ac:dyDescent="0.35">
      <c r="A17" s="3" t="s">
        <v>1862</v>
      </c>
      <c r="B17" s="4" t="s">
        <v>1863</v>
      </c>
    </row>
    <row r="18" spans="1:2" ht="29" x14ac:dyDescent="0.35">
      <c r="A18" s="5" t="s">
        <v>1864</v>
      </c>
      <c r="B18" s="10" t="s">
        <v>1865</v>
      </c>
    </row>
    <row r="19" spans="1:2" ht="29" x14ac:dyDescent="0.35">
      <c r="A19" s="3" t="s">
        <v>1866</v>
      </c>
      <c r="B19" s="11" t="s">
        <v>1867</v>
      </c>
    </row>
    <row r="20" spans="1:2" x14ac:dyDescent="0.35">
      <c r="A20" s="5" t="s">
        <v>1868</v>
      </c>
      <c r="B20" s="10" t="s">
        <v>1869</v>
      </c>
    </row>
    <row r="22" spans="1:2" x14ac:dyDescent="0.35">
      <c r="A22" s="2" t="s">
        <v>1870</v>
      </c>
    </row>
    <row r="23" spans="1:2" x14ac:dyDescent="0.35">
      <c r="A23" t="str">
        <f>Input!B3</f>
        <v>Otsene toetus (Economic)</v>
      </c>
      <c r="B23" t="s">
        <v>1871</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1872</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1873</v>
      </c>
    </row>
    <row r="35" spans="1:7" x14ac:dyDescent="0.35">
      <c r="A35" t="str">
        <f>Input!C3</f>
        <v>Rakendatud (Adopted or Expired)</v>
      </c>
    </row>
    <row r="36" spans="1:7" x14ac:dyDescent="0.35">
      <c r="A36" t="str">
        <f>Input!C4</f>
        <v>Käimasolev (Implemented)</v>
      </c>
      <c r="B36" t="s">
        <v>1874</v>
      </c>
    </row>
    <row r="37" spans="1:7" x14ac:dyDescent="0.35">
      <c r="A37" t="str">
        <f>Input!C5</f>
        <v>Planeeritud (Planned)</v>
      </c>
    </row>
    <row r="38" spans="1:7" x14ac:dyDescent="0.35">
      <c r="A38" t="str">
        <f>Input!C6</f>
        <v>Kavandamisel (Provisional)</v>
      </c>
    </row>
    <row r="39" spans="1:7" x14ac:dyDescent="0.35">
      <c r="A39" t="s">
        <v>1875</v>
      </c>
      <c r="B39" t="str">
        <f>CONCATENATE(IF(NOT(ISBLANK(B35)),A35&amp;"; ", ""),IF(NOT(ISBLANK(B36)),A36&amp;"; ",""),IF(NOT(ISBLANK(B37)),A37&amp;"; ",""),IF(NOT(ISBLANK(B38)),A38&amp;"; ",""))</f>
        <v xml:space="preserve">Käimasolev (Implemented); </v>
      </c>
    </row>
    <row r="47" spans="1:7" x14ac:dyDescent="0.35">
      <c r="G47" s="15"/>
    </row>
  </sheetData>
  <hyperlinks>
    <hyperlink ref="B19" r:id="rId1" xr:uid="{0E58A1AB-F114-449B-821B-0FCF6F2E167C}"/>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B1EB2BB2-CE44-4CD0-8EDC-D41E6ED3FF95}">
          <x14:formula1>
            <xm:f>Input!$A$3:$A$40</xm:f>
          </x14:formula1>
          <xm:sqref>B1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B645A-3B47-45A7-BFD3-3683BA1DBAAC}">
  <dimension ref="A1:AL124"/>
  <sheetViews>
    <sheetView tabSelected="1" topLeftCell="E1" workbookViewId="0">
      <selection activeCell="E1" sqref="E1"/>
    </sheetView>
  </sheetViews>
  <sheetFormatPr defaultColWidth="52.453125" defaultRowHeight="14.5" x14ac:dyDescent="0.35"/>
  <cols>
    <col min="1" max="1" width="23.453125" style="43" customWidth="1"/>
    <col min="2" max="2" width="47.08984375" style="43" customWidth="1"/>
    <col min="3" max="3" width="14.6328125" style="43" customWidth="1"/>
    <col min="5" max="5" width="52.453125" customWidth="1"/>
    <col min="6" max="6" width="52.453125" style="43"/>
    <col min="8" max="8" width="16.90625" style="58" customWidth="1"/>
    <col min="9" max="9" width="19.54296875" style="58" customWidth="1"/>
    <col min="10" max="10" width="59.90625" customWidth="1"/>
  </cols>
  <sheetData>
    <row r="1" spans="1:38" ht="51" x14ac:dyDescent="0.35">
      <c r="A1" s="34" t="s">
        <v>65</v>
      </c>
      <c r="B1" s="34" t="s">
        <v>66</v>
      </c>
      <c r="C1" s="34" t="s">
        <v>67</v>
      </c>
      <c r="D1" s="34" t="s">
        <v>68</v>
      </c>
      <c r="E1" s="34" t="s">
        <v>69</v>
      </c>
      <c r="F1" s="34" t="s">
        <v>70</v>
      </c>
      <c r="G1" s="34" t="s">
        <v>71</v>
      </c>
      <c r="H1" s="57" t="s">
        <v>72</v>
      </c>
      <c r="I1" s="57" t="s">
        <v>73</v>
      </c>
      <c r="J1" s="34" t="s">
        <v>74</v>
      </c>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row>
    <row r="2" spans="1:38" x14ac:dyDescent="0.35">
      <c r="A2" s="135" t="s">
        <v>75</v>
      </c>
      <c r="B2" s="138" t="s">
        <v>76</v>
      </c>
      <c r="C2" s="139"/>
      <c r="D2" s="139"/>
      <c r="E2" s="139"/>
      <c r="F2" s="139"/>
      <c r="G2" s="139"/>
      <c r="H2" s="139"/>
      <c r="I2" s="139"/>
      <c r="J2" s="139"/>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row>
    <row r="3" spans="1:38" x14ac:dyDescent="0.35">
      <c r="A3" s="136"/>
      <c r="B3" s="140"/>
      <c r="C3" s="141"/>
      <c r="D3" s="141"/>
      <c r="E3" s="141"/>
      <c r="F3" s="141"/>
      <c r="G3" s="141"/>
      <c r="H3" s="141"/>
      <c r="I3" s="141"/>
      <c r="J3" s="141"/>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row>
    <row r="4" spans="1:38" ht="26" x14ac:dyDescent="0.6">
      <c r="A4" s="137" t="s">
        <v>77</v>
      </c>
      <c r="B4" s="137"/>
      <c r="C4" s="137"/>
      <c r="D4" s="137"/>
      <c r="E4" s="137"/>
      <c r="F4" s="137"/>
      <c r="G4" s="137"/>
      <c r="H4" s="137"/>
      <c r="I4" s="137"/>
      <c r="J4" s="137"/>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row>
    <row r="5" spans="1:38" ht="29" x14ac:dyDescent="0.35">
      <c r="A5" s="37">
        <v>1</v>
      </c>
      <c r="B5" s="38" t="s">
        <v>78</v>
      </c>
      <c r="C5" s="37" t="s">
        <v>79</v>
      </c>
      <c r="D5" s="35" t="s">
        <v>80</v>
      </c>
      <c r="E5" s="44" t="s">
        <v>81</v>
      </c>
      <c r="F5" s="47" t="s">
        <v>82</v>
      </c>
      <c r="G5" s="35" t="s">
        <v>83</v>
      </c>
      <c r="H5" s="47">
        <v>2007</v>
      </c>
      <c r="I5" s="104"/>
      <c r="J5" s="107" t="str">
        <f ca="1">IF(NOT(ISERROR(INDIRECT("'"&amp;$B5&amp;"'!$K$4")&lt;&gt;0)),INDIRECT("'"&amp;$B5&amp;"'!$B$18"),"")</f>
        <v>Elering AS (Companies)</v>
      </c>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row>
    <row r="6" spans="1:38" x14ac:dyDescent="0.35">
      <c r="A6" s="39">
        <v>2</v>
      </c>
      <c r="B6" s="38" t="s">
        <v>84</v>
      </c>
      <c r="C6" s="39" t="s">
        <v>85</v>
      </c>
      <c r="D6" s="36" t="s">
        <v>86</v>
      </c>
      <c r="E6" s="45" t="s">
        <v>87</v>
      </c>
      <c r="F6" s="47" t="s">
        <v>88</v>
      </c>
      <c r="G6" s="35" t="s">
        <v>89</v>
      </c>
      <c r="H6" s="47">
        <v>2010</v>
      </c>
      <c r="I6" s="104"/>
      <c r="J6" s="107" t="str">
        <f t="shared" ref="J6:J8" ca="1" si="0">IF(NOT(ISERROR(INDIRECT("'"&amp;$B6&amp;"'!$K$4")&lt;&gt;0)),INDIRECT("'"&amp;$B6&amp;"'!$B$18"),"")</f>
        <v>Majandus- ja Kommunikatsiooniministeerium (Vabariigi Valitsus)</v>
      </c>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row>
    <row r="7" spans="1:38" ht="29" x14ac:dyDescent="0.35">
      <c r="A7" s="39">
        <v>3</v>
      </c>
      <c r="B7" s="38" t="s">
        <v>90</v>
      </c>
      <c r="C7" s="39" t="s">
        <v>91</v>
      </c>
      <c r="D7" s="36" t="s">
        <v>92</v>
      </c>
      <c r="E7" s="45" t="s">
        <v>93</v>
      </c>
      <c r="F7" s="47" t="s">
        <v>94</v>
      </c>
      <c r="G7" s="35" t="s">
        <v>95</v>
      </c>
      <c r="H7" s="47">
        <v>2017</v>
      </c>
      <c r="I7" s="104">
        <v>2021</v>
      </c>
      <c r="J7" s="107" t="str">
        <f t="shared" ca="1" si="0"/>
        <v>Keskkonnainvesteeringute Keskus</v>
      </c>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row>
    <row r="8" spans="1:38" ht="29" x14ac:dyDescent="0.35">
      <c r="A8" s="39">
        <v>4</v>
      </c>
      <c r="B8" s="38" t="s">
        <v>96</v>
      </c>
      <c r="C8" s="39" t="s">
        <v>97</v>
      </c>
      <c r="D8" s="36" t="s">
        <v>98</v>
      </c>
      <c r="E8" s="45" t="s">
        <v>99</v>
      </c>
      <c r="F8" s="47" t="s">
        <v>100</v>
      </c>
      <c r="G8" s="35" t="s">
        <v>101</v>
      </c>
      <c r="H8" s="47">
        <v>2016</v>
      </c>
      <c r="I8" s="104">
        <v>2027</v>
      </c>
      <c r="J8" s="107" t="str">
        <f t="shared" ca="1" si="0"/>
        <v>Keskkonnainvesteeringute Keskus</v>
      </c>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row>
    <row r="9" spans="1:38" x14ac:dyDescent="0.35">
      <c r="A9" s="39">
        <v>5</v>
      </c>
      <c r="B9" s="38" t="s">
        <v>102</v>
      </c>
      <c r="C9" s="39" t="s">
        <v>103</v>
      </c>
      <c r="D9" s="36" t="s">
        <v>104</v>
      </c>
      <c r="E9" s="45" t="s">
        <v>105</v>
      </c>
      <c r="F9" s="47" t="s">
        <v>106</v>
      </c>
      <c r="G9" s="35" t="s">
        <v>107</v>
      </c>
      <c r="H9" s="47">
        <v>2016</v>
      </c>
      <c r="I9" s="104">
        <v>2027</v>
      </c>
      <c r="J9" s="107" t="str">
        <f t="shared" ref="J9:J19" ca="1" si="1">IF(NOT(ISERROR(INDIRECT("'"&amp;$B9&amp;"'!$K$4")&lt;&gt;0)),INDIRECT("'"&amp;$B9&amp;"'!$B$18"),"")</f>
        <v>Keskkonnainvesteeringute Keskus</v>
      </c>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row>
    <row r="10" spans="1:38" ht="29" x14ac:dyDescent="0.35">
      <c r="A10" s="42">
        <v>6</v>
      </c>
      <c r="B10" s="38" t="s">
        <v>108</v>
      </c>
      <c r="C10" s="37" t="s">
        <v>109</v>
      </c>
      <c r="D10" s="44" t="s">
        <v>110</v>
      </c>
      <c r="E10" s="44" t="s">
        <v>111</v>
      </c>
      <c r="F10" s="47" t="s">
        <v>112</v>
      </c>
      <c r="G10" s="35" t="s">
        <v>113</v>
      </c>
      <c r="H10" s="47">
        <v>2025</v>
      </c>
      <c r="I10" s="104"/>
      <c r="J10" s="107" t="str">
        <f t="shared" ca="1" si="1"/>
        <v>Majandus- ja Kommunikatsiooniministeerium (Vabariigi Valitsus)</v>
      </c>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row>
    <row r="11" spans="1:38" ht="29" x14ac:dyDescent="0.35">
      <c r="A11" s="42">
        <v>7</v>
      </c>
      <c r="B11" s="38" t="s">
        <v>114</v>
      </c>
      <c r="C11" s="39" t="s">
        <v>115</v>
      </c>
      <c r="D11" s="45" t="s">
        <v>116</v>
      </c>
      <c r="E11" s="45" t="s">
        <v>117</v>
      </c>
      <c r="F11" s="47" t="s">
        <v>118</v>
      </c>
      <c r="G11" s="35" t="s">
        <v>119</v>
      </c>
      <c r="H11" s="47">
        <v>2028</v>
      </c>
      <c r="I11" s="104"/>
      <c r="J11" s="107" t="str">
        <f t="shared" ca="1" si="1"/>
        <v>Majandus- ja Kommunikatsiooniministeerium (Vabariigi Valitsus)</v>
      </c>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row>
    <row r="12" spans="1:38" ht="29" x14ac:dyDescent="0.35">
      <c r="A12" s="42">
        <v>8</v>
      </c>
      <c r="B12" s="38" t="s">
        <v>120</v>
      </c>
      <c r="C12" s="39" t="s">
        <v>121</v>
      </c>
      <c r="D12" s="45" t="s">
        <v>122</v>
      </c>
      <c r="E12" s="45" t="s">
        <v>123</v>
      </c>
      <c r="F12" s="47" t="s">
        <v>124</v>
      </c>
      <c r="G12" s="35" t="s">
        <v>125</v>
      </c>
      <c r="H12" s="47">
        <v>2028</v>
      </c>
      <c r="I12" s="104"/>
      <c r="J12" s="107" t="str">
        <f t="shared" ca="1" si="1"/>
        <v>Majandus- ja Kommunikatsiooniministeerium (Vabariigi Valitsus)</v>
      </c>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row>
    <row r="13" spans="1:38" ht="29" x14ac:dyDescent="0.35">
      <c r="A13" s="42">
        <v>9</v>
      </c>
      <c r="B13" s="38" t="s">
        <v>126</v>
      </c>
      <c r="C13" s="37" t="s">
        <v>127</v>
      </c>
      <c r="D13" s="36" t="s">
        <v>128</v>
      </c>
      <c r="E13" s="44" t="s">
        <v>129</v>
      </c>
      <c r="F13" s="47" t="s">
        <v>130</v>
      </c>
      <c r="G13" s="35" t="s">
        <v>131</v>
      </c>
      <c r="H13" s="47">
        <v>2019</v>
      </c>
      <c r="I13" s="104">
        <v>2024</v>
      </c>
      <c r="J13" s="107" t="str">
        <f t="shared" ca="1" si="1"/>
        <v>Elering AS (Companies)</v>
      </c>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row>
    <row r="14" spans="1:38" ht="29" x14ac:dyDescent="0.35">
      <c r="A14" s="42">
        <v>10</v>
      </c>
      <c r="B14" s="53" t="s">
        <v>132</v>
      </c>
      <c r="C14" s="54" t="s">
        <v>133</v>
      </c>
      <c r="D14" s="55" t="s">
        <v>134</v>
      </c>
      <c r="E14" s="45" t="s">
        <v>135</v>
      </c>
      <c r="F14" s="47" t="s">
        <v>136</v>
      </c>
      <c r="G14" s="35" t="s">
        <v>137</v>
      </c>
      <c r="H14" s="47">
        <v>2023</v>
      </c>
      <c r="I14" s="104"/>
      <c r="J14" s="107" t="str">
        <f t="shared" ca="1" si="1"/>
        <v>Elering AS (Companies)</v>
      </c>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row>
    <row r="15" spans="1:38" ht="43.5" x14ac:dyDescent="0.35">
      <c r="A15" s="40">
        <v>11</v>
      </c>
      <c r="B15" s="53" t="s">
        <v>138</v>
      </c>
      <c r="C15" s="39" t="s">
        <v>139</v>
      </c>
      <c r="D15" s="36" t="s">
        <v>140</v>
      </c>
      <c r="E15" s="46" t="s">
        <v>141</v>
      </c>
      <c r="F15" s="47" t="s">
        <v>142</v>
      </c>
      <c r="G15" s="74"/>
      <c r="H15" s="47">
        <v>2021</v>
      </c>
      <c r="I15" s="104">
        <v>2022</v>
      </c>
      <c r="J15" s="107" t="str">
        <f t="shared" ca="1" si="1"/>
        <v>Riigi Kaitseinvesteeringute Keskuse (RKIK)</v>
      </c>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row>
    <row r="16" spans="1:38" x14ac:dyDescent="0.35">
      <c r="A16" s="40">
        <v>12</v>
      </c>
      <c r="B16" s="53" t="s">
        <v>143</v>
      </c>
      <c r="C16" s="39" t="s">
        <v>144</v>
      </c>
      <c r="D16" s="36" t="s">
        <v>145</v>
      </c>
      <c r="E16" s="50" t="s">
        <v>146</v>
      </c>
      <c r="F16" s="47" t="s">
        <v>147</v>
      </c>
      <c r="G16" s="35" t="s">
        <v>148</v>
      </c>
      <c r="H16" s="47">
        <v>2019</v>
      </c>
      <c r="I16" s="104">
        <v>2030</v>
      </c>
      <c r="J16" s="107" t="str">
        <f t="shared" ca="1" si="1"/>
        <v>Majandus- ja Kommunikatsiooniministeerium (Vabariigi Valitsus)</v>
      </c>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row>
    <row r="17" spans="1:38" ht="29" x14ac:dyDescent="0.35">
      <c r="A17" s="40">
        <v>13</v>
      </c>
      <c r="B17" s="41" t="s">
        <v>149</v>
      </c>
      <c r="C17" s="39" t="s">
        <v>150</v>
      </c>
      <c r="D17" s="35" t="s">
        <v>151</v>
      </c>
      <c r="E17" s="50" t="s">
        <v>152</v>
      </c>
      <c r="F17" s="47" t="s">
        <v>153</v>
      </c>
      <c r="G17" s="35" t="s">
        <v>154</v>
      </c>
      <c r="H17" s="47">
        <v>2017</v>
      </c>
      <c r="I17" s="104">
        <v>2022</v>
      </c>
      <c r="J17" s="107" t="str">
        <f t="shared" ca="1" si="1"/>
        <v>Põllumajanduse Registrite ja Informatsiooni Amet</v>
      </c>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row>
    <row r="18" spans="1:38" ht="29" x14ac:dyDescent="0.35">
      <c r="A18" s="40">
        <v>14</v>
      </c>
      <c r="B18" s="41" t="s">
        <v>155</v>
      </c>
      <c r="C18" s="39" t="s">
        <v>156</v>
      </c>
      <c r="D18" s="35" t="s">
        <v>157</v>
      </c>
      <c r="E18" s="51" t="s">
        <v>158</v>
      </c>
      <c r="F18" s="47" t="s">
        <v>159</v>
      </c>
      <c r="G18" s="35" t="s">
        <v>160</v>
      </c>
      <c r="H18" s="47">
        <v>2017</v>
      </c>
      <c r="I18" s="104">
        <v>2022</v>
      </c>
      <c r="J18" s="107" t="str">
        <f t="shared" ca="1" si="1"/>
        <v>Põllumajanduse Registrite ja Informatsiooni Amet</v>
      </c>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row>
    <row r="19" spans="1:38" ht="29" x14ac:dyDescent="0.35">
      <c r="A19" s="40">
        <v>15</v>
      </c>
      <c r="B19" s="41" t="s">
        <v>161</v>
      </c>
      <c r="C19" s="39" t="s">
        <v>162</v>
      </c>
      <c r="D19" s="36" t="s">
        <v>163</v>
      </c>
      <c r="E19" s="52" t="s">
        <v>164</v>
      </c>
      <c r="F19" s="47" t="s">
        <v>165</v>
      </c>
      <c r="G19" s="35" t="s">
        <v>166</v>
      </c>
      <c r="H19" s="47">
        <v>2014</v>
      </c>
      <c r="I19" s="104"/>
      <c r="J19" s="107" t="str">
        <f t="shared" ca="1" si="1"/>
        <v>Keskkonnainvesteeringute Keskus</v>
      </c>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row>
    <row r="20" spans="1:38" x14ac:dyDescent="0.35">
      <c r="A20" s="40">
        <v>16</v>
      </c>
      <c r="B20" s="41" t="s">
        <v>167</v>
      </c>
      <c r="C20" s="39" t="s">
        <v>168</v>
      </c>
      <c r="D20" s="35" t="s">
        <v>169</v>
      </c>
      <c r="E20" s="50" t="s">
        <v>170</v>
      </c>
      <c r="F20" s="47" t="s">
        <v>171</v>
      </c>
      <c r="G20" s="110" t="s">
        <v>172</v>
      </c>
      <c r="H20" s="47">
        <v>2016</v>
      </c>
      <c r="I20" s="104"/>
      <c r="J20" s="107" t="str">
        <f t="shared" ref="J20:J35" ca="1" si="2">IF(NOT(ISERROR(INDIRECT("'"&amp;$B20&amp;"'!$K$4")&lt;&gt;0)),INDIRECT("'"&amp;$B20&amp;"'!$B$18"),"")</f>
        <v>Keskkonnainvesteeringute Keskus</v>
      </c>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row>
    <row r="21" spans="1:38" x14ac:dyDescent="0.35">
      <c r="A21" s="56">
        <v>17</v>
      </c>
      <c r="B21" s="41" t="s">
        <v>173</v>
      </c>
      <c r="C21" s="39" t="s">
        <v>174</v>
      </c>
      <c r="D21" s="45" t="s">
        <v>175</v>
      </c>
      <c r="E21" s="45" t="s">
        <v>176</v>
      </c>
      <c r="F21" s="47" t="s">
        <v>177</v>
      </c>
      <c r="G21" s="110" t="s">
        <v>178</v>
      </c>
      <c r="H21" s="47">
        <v>2016</v>
      </c>
      <c r="I21" s="104"/>
      <c r="J21" s="107" t="str">
        <f t="shared" ca="1" si="2"/>
        <v>Keskkonnainvesteeringute Keskus</v>
      </c>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row>
    <row r="22" spans="1:38" x14ac:dyDescent="0.35">
      <c r="A22" s="40">
        <v>18</v>
      </c>
      <c r="B22" s="41" t="s">
        <v>179</v>
      </c>
      <c r="C22" s="39" t="s">
        <v>180</v>
      </c>
      <c r="D22" s="44" t="s">
        <v>181</v>
      </c>
      <c r="E22" s="44" t="s">
        <v>182</v>
      </c>
      <c r="F22" s="47" t="s">
        <v>183</v>
      </c>
      <c r="G22" s="110" t="s">
        <v>184</v>
      </c>
      <c r="H22" s="47">
        <v>2021</v>
      </c>
      <c r="I22" s="104"/>
      <c r="J22" s="107" t="str">
        <f t="shared" ca="1" si="2"/>
        <v>Majandus- ja Kommunikatsiooniministeerium (Vabariigi Valitsus)</v>
      </c>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row>
    <row r="23" spans="1:38" ht="29" x14ac:dyDescent="0.35">
      <c r="A23" s="40">
        <v>19</v>
      </c>
      <c r="B23" s="41" t="s">
        <v>185</v>
      </c>
      <c r="C23" s="39" t="s">
        <v>186</v>
      </c>
      <c r="D23" s="44" t="s">
        <v>187</v>
      </c>
      <c r="E23" s="27" t="s">
        <v>188</v>
      </c>
      <c r="F23" s="47" t="s">
        <v>189</v>
      </c>
      <c r="G23" s="110" t="s">
        <v>190</v>
      </c>
      <c r="H23" s="47">
        <v>2030</v>
      </c>
      <c r="I23" s="104"/>
      <c r="J23" s="107" t="str">
        <f t="shared" ca="1" si="2"/>
        <v>Majandus- ja Kommunikatsiooniministeerium (Vabariigi Valitsus)</v>
      </c>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row>
    <row r="24" spans="1:38" ht="43.5" x14ac:dyDescent="0.35">
      <c r="A24" s="40">
        <v>20</v>
      </c>
      <c r="B24" s="41" t="s">
        <v>191</v>
      </c>
      <c r="C24" s="39" t="s">
        <v>192</v>
      </c>
      <c r="D24" s="44" t="s">
        <v>193</v>
      </c>
      <c r="E24" s="44" t="s">
        <v>194</v>
      </c>
      <c r="F24" s="47" t="s">
        <v>195</v>
      </c>
      <c r="G24" s="110" t="s">
        <v>196</v>
      </c>
      <c r="H24" s="47">
        <v>2021</v>
      </c>
      <c r="I24" s="104">
        <v>2027</v>
      </c>
      <c r="J24" s="107" t="str">
        <f t="shared" ca="1" si="2"/>
        <v>Majandus- ja Kommunikatsiooniministeerium (Vabariigi Valitsus)</v>
      </c>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row>
    <row r="25" spans="1:38" x14ac:dyDescent="0.35">
      <c r="A25" s="40">
        <v>21</v>
      </c>
      <c r="B25" s="41" t="s">
        <v>197</v>
      </c>
      <c r="C25" s="39" t="s">
        <v>198</v>
      </c>
      <c r="D25" s="44" t="s">
        <v>199</v>
      </c>
      <c r="E25" s="44" t="s">
        <v>200</v>
      </c>
      <c r="F25" s="47" t="s">
        <v>201</v>
      </c>
      <c r="G25" s="110" t="s">
        <v>202</v>
      </c>
      <c r="H25" s="47">
        <v>2021</v>
      </c>
      <c r="I25" s="104">
        <v>2026</v>
      </c>
      <c r="J25" s="107" t="str">
        <f t="shared" ca="1" si="2"/>
        <v>Majandus- ja Kommunikatsiooniministeerium (Vabariigi Valitsus)</v>
      </c>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row>
    <row r="26" spans="1:38" ht="29" x14ac:dyDescent="0.35">
      <c r="A26" s="40">
        <v>22</v>
      </c>
      <c r="B26" s="41" t="s">
        <v>203</v>
      </c>
      <c r="C26" s="39" t="s">
        <v>204</v>
      </c>
      <c r="D26" s="80" t="s">
        <v>205</v>
      </c>
      <c r="E26" s="45" t="s">
        <v>206</v>
      </c>
      <c r="F26" s="47" t="s">
        <v>207</v>
      </c>
      <c r="G26" s="110" t="s">
        <v>208</v>
      </c>
      <c r="H26" s="47">
        <v>2019</v>
      </c>
      <c r="I26" s="104">
        <v>2025</v>
      </c>
      <c r="J26" s="107" t="str">
        <f t="shared" ca="1" si="2"/>
        <v>Majandus- ja Kommunikatsiooniministeerium (Vabariigi Valitsus)</v>
      </c>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row>
    <row r="27" spans="1:38" ht="58" x14ac:dyDescent="0.35">
      <c r="A27" s="40">
        <v>23</v>
      </c>
      <c r="B27" s="41" t="s">
        <v>209</v>
      </c>
      <c r="C27" s="77" t="s">
        <v>210</v>
      </c>
      <c r="D27" s="35" t="s">
        <v>211</v>
      </c>
      <c r="E27" s="46" t="s">
        <v>212</v>
      </c>
      <c r="F27" s="47" t="s">
        <v>213</v>
      </c>
      <c r="G27" s="110" t="s">
        <v>214</v>
      </c>
      <c r="H27" s="47">
        <v>2025</v>
      </c>
      <c r="I27" s="104"/>
      <c r="J27" s="107">
        <f t="shared" ca="1" si="2"/>
        <v>0</v>
      </c>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row>
    <row r="28" spans="1:38" x14ac:dyDescent="0.35">
      <c r="A28" s="40">
        <v>105</v>
      </c>
      <c r="B28" s="41" t="s">
        <v>215</v>
      </c>
      <c r="C28" s="77" t="s">
        <v>216</v>
      </c>
      <c r="D28" s="35" t="s">
        <v>217</v>
      </c>
      <c r="E28" s="50" t="s">
        <v>218</v>
      </c>
      <c r="F28" s="47" t="s">
        <v>219</v>
      </c>
      <c r="G28" s="35" t="s">
        <v>220</v>
      </c>
      <c r="H28" s="47">
        <v>2016</v>
      </c>
      <c r="I28" s="104"/>
      <c r="J28" s="107" t="str">
        <f t="shared" ca="1" si="2"/>
        <v>Keskkonnainvesteeringute Keskus</v>
      </c>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row>
    <row r="29" spans="1:38" x14ac:dyDescent="0.35">
      <c r="A29" s="40">
        <v>106</v>
      </c>
      <c r="B29" s="41" t="s">
        <v>221</v>
      </c>
      <c r="C29" s="77" t="s">
        <v>222</v>
      </c>
      <c r="D29" s="35" t="s">
        <v>223</v>
      </c>
      <c r="E29" s="51" t="s">
        <v>224</v>
      </c>
      <c r="F29" s="47" t="s">
        <v>225</v>
      </c>
      <c r="G29" s="35" t="s">
        <v>226</v>
      </c>
      <c r="H29" s="47">
        <v>2025</v>
      </c>
      <c r="I29" s="104"/>
      <c r="J29" s="107" t="str">
        <f t="shared" ca="1" si="2"/>
        <v>Majandus- ja Kommunikatsiooniministeerium (Vabariigi Valitsus)</v>
      </c>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row>
    <row r="30" spans="1:38" ht="43.5" x14ac:dyDescent="0.35">
      <c r="A30" s="40">
        <v>112</v>
      </c>
      <c r="B30" s="38" t="s">
        <v>227</v>
      </c>
      <c r="C30" s="77"/>
      <c r="D30" s="35" t="s">
        <v>228</v>
      </c>
      <c r="E30" s="50" t="s">
        <v>229</v>
      </c>
      <c r="F30" s="47" t="s">
        <v>230</v>
      </c>
      <c r="G30" s="35" t="s">
        <v>231</v>
      </c>
      <c r="H30" s="47">
        <v>2019</v>
      </c>
      <c r="I30" s="104">
        <v>2022</v>
      </c>
      <c r="J30" s="107" t="str">
        <f t="shared" ca="1" si="2"/>
        <v>Majandus- ja Kommunikatsiooniministeerium (Vabariigi Valitsus)</v>
      </c>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row>
    <row r="31" spans="1:38" x14ac:dyDescent="0.35">
      <c r="A31" s="40">
        <v>121</v>
      </c>
      <c r="B31" s="38" t="s">
        <v>232</v>
      </c>
      <c r="C31" s="77" t="s">
        <v>233</v>
      </c>
      <c r="D31" s="36" t="s">
        <v>234</v>
      </c>
      <c r="E31" s="52" t="s">
        <v>235</v>
      </c>
      <c r="F31" s="47" t="s">
        <v>236</v>
      </c>
      <c r="G31" s="35" t="s">
        <v>237</v>
      </c>
      <c r="H31" s="47">
        <v>1995</v>
      </c>
      <c r="I31" s="104"/>
      <c r="J31" s="107" t="str">
        <f t="shared" ca="1" si="2"/>
        <v>Rahandusministeeriun (Vabariigi Valitsus)</v>
      </c>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row>
    <row r="32" spans="1:38" x14ac:dyDescent="0.35">
      <c r="A32" s="75">
        <v>122</v>
      </c>
      <c r="B32" s="38" t="s">
        <v>238</v>
      </c>
      <c r="C32" s="77" t="s">
        <v>239</v>
      </c>
      <c r="D32" s="35" t="s">
        <v>240</v>
      </c>
      <c r="E32" s="78" t="s">
        <v>241</v>
      </c>
      <c r="F32" s="76" t="s">
        <v>242</v>
      </c>
      <c r="G32" s="35" t="s">
        <v>243</v>
      </c>
      <c r="H32" s="76">
        <v>2013</v>
      </c>
      <c r="I32" s="106"/>
      <c r="J32" s="107" t="str">
        <f t="shared" ca="1" si="2"/>
        <v>Majandus- ja Kommunikatsiooniministeerium (Vabariigi Valitsus)</v>
      </c>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row>
    <row r="33" spans="1:38" x14ac:dyDescent="0.35">
      <c r="A33" s="73"/>
      <c r="B33" s="38" t="s">
        <v>244</v>
      </c>
      <c r="C33" s="77" t="s">
        <v>245</v>
      </c>
      <c r="D33" s="74" t="s">
        <v>246</v>
      </c>
      <c r="E33" s="79" t="s">
        <v>247</v>
      </c>
      <c r="F33" s="76" t="s">
        <v>248</v>
      </c>
      <c r="G33" s="35" t="s">
        <v>249</v>
      </c>
      <c r="H33" s="47"/>
      <c r="I33" s="104"/>
      <c r="J33" s="107" t="str">
        <f t="shared" ca="1" si="2"/>
        <v>Majandus- ja Kommunikatsiooniministeerium (Vabariigi Valitsus)</v>
      </c>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row>
    <row r="34" spans="1:38" x14ac:dyDescent="0.35">
      <c r="A34" s="73"/>
      <c r="B34" s="38" t="s">
        <v>250</v>
      </c>
      <c r="C34" s="77" t="s">
        <v>251</v>
      </c>
      <c r="D34" s="74" t="s">
        <v>252</v>
      </c>
      <c r="E34" s="79" t="s">
        <v>253</v>
      </c>
      <c r="F34" s="76" t="s">
        <v>254</v>
      </c>
      <c r="G34" s="35" t="s">
        <v>255</v>
      </c>
      <c r="H34" s="47"/>
      <c r="I34" s="104"/>
      <c r="J34" s="107" t="str">
        <f t="shared" ca="1" si="2"/>
        <v>Majandus- ja Kommunikatsiooniministeerium (Vabariigi Valitsus)</v>
      </c>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row>
    <row r="35" spans="1:38" ht="29" x14ac:dyDescent="0.35">
      <c r="A35" s="73"/>
      <c r="B35" s="38" t="s">
        <v>256</v>
      </c>
      <c r="C35" s="77" t="s">
        <v>257</v>
      </c>
      <c r="D35" s="74" t="s">
        <v>258</v>
      </c>
      <c r="E35" s="79" t="s">
        <v>259</v>
      </c>
      <c r="F35" s="76" t="s">
        <v>260</v>
      </c>
      <c r="G35" s="35" t="s">
        <v>261</v>
      </c>
      <c r="H35" s="47"/>
      <c r="I35" s="104"/>
      <c r="J35" s="107" t="str">
        <f t="shared" ca="1" si="2"/>
        <v>Majandus- ja Kommunikatsiooniministeerium (Vabariigi Valitsus)</v>
      </c>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row>
    <row r="36" spans="1:38" ht="29" x14ac:dyDescent="0.35">
      <c r="A36" s="73"/>
      <c r="B36" s="38" t="s">
        <v>262</v>
      </c>
      <c r="C36" s="77" t="s">
        <v>263</v>
      </c>
      <c r="D36" s="74" t="s">
        <v>264</v>
      </c>
      <c r="E36" s="79" t="s">
        <v>265</v>
      </c>
      <c r="F36" s="76" t="s">
        <v>266</v>
      </c>
      <c r="G36" s="35" t="s">
        <v>267</v>
      </c>
      <c r="H36" s="47"/>
      <c r="I36" s="104"/>
      <c r="J36" s="107" t="str">
        <f ca="1">IF(NOT(ISERROR(INDIRECT("'"&amp;$B36&amp;"'!$K$4")&lt;&gt;0)),INDIRECT("'"&amp;$B36&amp;"'!$B$18"),"")</f>
        <v>Majandus- ja Kommunikatsiooniministeerium (Vabariigi Valitsus)</v>
      </c>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row>
    <row r="37" spans="1:38" ht="26" x14ac:dyDescent="0.6">
      <c r="A37" s="145" t="s">
        <v>268</v>
      </c>
      <c r="B37" s="146"/>
      <c r="C37" s="146"/>
      <c r="D37" s="146"/>
      <c r="E37" s="146"/>
      <c r="F37" s="146"/>
      <c r="G37" s="146"/>
      <c r="H37" s="146"/>
      <c r="I37" s="146"/>
      <c r="J37" s="147"/>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row>
    <row r="38" spans="1:38" x14ac:dyDescent="0.35">
      <c r="A38" s="40">
        <v>24</v>
      </c>
      <c r="B38" s="38" t="s">
        <v>269</v>
      </c>
      <c r="C38" s="77" t="s">
        <v>270</v>
      </c>
      <c r="D38" s="35" t="s">
        <v>271</v>
      </c>
      <c r="E38" s="50" t="s">
        <v>272</v>
      </c>
      <c r="F38" s="47" t="s">
        <v>273</v>
      </c>
      <c r="G38" s="35" t="s">
        <v>274</v>
      </c>
      <c r="H38" s="47">
        <v>2010</v>
      </c>
      <c r="I38" s="104">
        <v>2025</v>
      </c>
      <c r="J38" s="107" t="str">
        <f t="shared" ref="J38:J101" ca="1" si="3">IF(NOT(ISERROR(INDIRECT("'"&amp;$B38&amp;"'!$K$4")&lt;&gt;0)),INDIRECT("'"&amp;$B38&amp;"'!$B$18"),"")</f>
        <v>Majandus- ja Kommunikatsiooniministeerium (Vabariigi Valitsus)</v>
      </c>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row>
    <row r="39" spans="1:38" x14ac:dyDescent="0.35">
      <c r="A39" s="40">
        <v>25</v>
      </c>
      <c r="B39" s="38" t="s">
        <v>275</v>
      </c>
      <c r="C39" s="77" t="s">
        <v>276</v>
      </c>
      <c r="D39" s="35" t="s">
        <v>277</v>
      </c>
      <c r="E39" s="51" t="s">
        <v>278</v>
      </c>
      <c r="F39" s="47" t="s">
        <v>279</v>
      </c>
      <c r="G39" s="35" t="s">
        <v>280</v>
      </c>
      <c r="H39" s="47">
        <v>2015</v>
      </c>
      <c r="I39" s="103"/>
      <c r="J39" s="107" t="str">
        <f t="shared" ca="1" si="3"/>
        <v>Majandus- ja Kommunikatsiooniministeerium (Vabariigi Valitsus)</v>
      </c>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row>
    <row r="40" spans="1:38" x14ac:dyDescent="0.35">
      <c r="A40" s="40">
        <v>26</v>
      </c>
      <c r="B40" s="38" t="s">
        <v>281</v>
      </c>
      <c r="C40" s="77" t="s">
        <v>282</v>
      </c>
      <c r="D40" s="35" t="s">
        <v>283</v>
      </c>
      <c r="E40" s="51" t="s">
        <v>284</v>
      </c>
      <c r="F40" s="47" t="s">
        <v>285</v>
      </c>
      <c r="G40" s="35" t="s">
        <v>286</v>
      </c>
      <c r="H40" s="47">
        <v>2036</v>
      </c>
      <c r="I40" s="104"/>
      <c r="J40" s="107" t="str">
        <f t="shared" ca="1" si="3"/>
        <v>Majandus- ja Kommunikatsiooniministeerium (Vabariigi Valitsus)</v>
      </c>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row>
    <row r="41" spans="1:38" x14ac:dyDescent="0.35">
      <c r="A41" s="40">
        <v>27</v>
      </c>
      <c r="B41" s="38" t="s">
        <v>287</v>
      </c>
      <c r="C41" s="77" t="s">
        <v>288</v>
      </c>
      <c r="D41" s="35" t="s">
        <v>289</v>
      </c>
      <c r="E41" s="51" t="s">
        <v>290</v>
      </c>
      <c r="F41" s="47" t="s">
        <v>291</v>
      </c>
      <c r="G41" s="35" t="s">
        <v>292</v>
      </c>
      <c r="H41" s="47">
        <v>2002</v>
      </c>
      <c r="I41" s="104"/>
      <c r="J41" s="107" t="str">
        <f t="shared" ca="1" si="3"/>
        <v>Majandus- ja Kommunikatsiooniministeerium (Vabariigi Valitsus)</v>
      </c>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row>
    <row r="42" spans="1:38" x14ac:dyDescent="0.35">
      <c r="A42" s="40">
        <v>28</v>
      </c>
      <c r="B42" s="38" t="s">
        <v>293</v>
      </c>
      <c r="C42" s="77" t="s">
        <v>294</v>
      </c>
      <c r="D42" s="35" t="s">
        <v>295</v>
      </c>
      <c r="E42" s="51" t="s">
        <v>296</v>
      </c>
      <c r="F42" s="47" t="s">
        <v>297</v>
      </c>
      <c r="G42" s="35" t="s">
        <v>298</v>
      </c>
      <c r="H42" s="47">
        <v>2015</v>
      </c>
      <c r="I42" s="104"/>
      <c r="J42" s="107" t="str">
        <f t="shared" ca="1" si="3"/>
        <v>Majandus- ja Kommunikatsiooniministeerium (Vabariigi Valitsus)</v>
      </c>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row>
    <row r="43" spans="1:38" x14ac:dyDescent="0.35">
      <c r="A43" s="40">
        <v>29</v>
      </c>
      <c r="B43" s="38" t="s">
        <v>299</v>
      </c>
      <c r="C43" s="77" t="s">
        <v>300</v>
      </c>
      <c r="D43" s="35" t="s">
        <v>301</v>
      </c>
      <c r="E43" s="51" t="s">
        <v>302</v>
      </c>
      <c r="F43" s="47" t="s">
        <v>303</v>
      </c>
      <c r="G43" s="35" t="s">
        <v>304</v>
      </c>
      <c r="H43" s="47">
        <v>2015</v>
      </c>
      <c r="I43" s="104"/>
      <c r="J43" s="107" t="str">
        <f t="shared" ca="1" si="3"/>
        <v>Majandus- ja Kommunikatsiooniministeerium (Vabariigi Valitsus)</v>
      </c>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row>
    <row r="44" spans="1:38" x14ac:dyDescent="0.35">
      <c r="A44" s="40">
        <v>30</v>
      </c>
      <c r="B44" s="38" t="s">
        <v>305</v>
      </c>
      <c r="C44" s="77" t="s">
        <v>306</v>
      </c>
      <c r="D44" s="36" t="s">
        <v>307</v>
      </c>
      <c r="E44" s="52" t="s">
        <v>308</v>
      </c>
      <c r="F44" s="47" t="s">
        <v>309</v>
      </c>
      <c r="G44" s="35" t="s">
        <v>310</v>
      </c>
      <c r="H44" s="47">
        <v>2015</v>
      </c>
      <c r="I44" s="104"/>
      <c r="J44" s="107" t="str">
        <f t="shared" ca="1" si="3"/>
        <v>Majandus- ja Kommunikatsiooniministeerium (Vabariigi Valitsus)</v>
      </c>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row>
    <row r="45" spans="1:38" x14ac:dyDescent="0.35">
      <c r="A45" s="40">
        <v>31</v>
      </c>
      <c r="B45" s="38" t="s">
        <v>311</v>
      </c>
      <c r="C45" s="77" t="s">
        <v>312</v>
      </c>
      <c r="D45" s="35" t="s">
        <v>313</v>
      </c>
      <c r="E45" s="50" t="s">
        <v>314</v>
      </c>
      <c r="F45" s="47" t="s">
        <v>315</v>
      </c>
      <c r="G45" s="109" t="s">
        <v>316</v>
      </c>
      <c r="H45" s="47">
        <v>2018</v>
      </c>
      <c r="I45" s="104"/>
      <c r="J45" s="107" t="str">
        <f t="shared" ca="1" si="3"/>
        <v>Majandus- ja Kommunikatsiooniministeerium (Vabariigi Valitsus)</v>
      </c>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row>
    <row r="46" spans="1:38" ht="29" x14ac:dyDescent="0.35">
      <c r="A46" s="40">
        <v>32</v>
      </c>
      <c r="B46" s="38" t="s">
        <v>317</v>
      </c>
      <c r="C46" s="77" t="s">
        <v>318</v>
      </c>
      <c r="D46" s="35" t="s">
        <v>319</v>
      </c>
      <c r="E46" s="51" t="s">
        <v>320</v>
      </c>
      <c r="F46" s="47" t="s">
        <v>321</v>
      </c>
      <c r="G46" s="35" t="s">
        <v>322</v>
      </c>
      <c r="H46" s="47">
        <v>2020</v>
      </c>
      <c r="I46" s="104">
        <v>2025</v>
      </c>
      <c r="J46" s="107" t="str">
        <f t="shared" ca="1" si="3"/>
        <v>Keskkonnainvesteeringute Keskus</v>
      </c>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row>
    <row r="47" spans="1:38" ht="29" x14ac:dyDescent="0.35">
      <c r="A47" s="40">
        <v>33</v>
      </c>
      <c r="B47" s="38" t="s">
        <v>323</v>
      </c>
      <c r="C47" s="77" t="s">
        <v>324</v>
      </c>
      <c r="D47" s="35" t="s">
        <v>325</v>
      </c>
      <c r="E47" s="51" t="s">
        <v>326</v>
      </c>
      <c r="F47" s="47" t="s">
        <v>327</v>
      </c>
      <c r="G47" s="35" t="s">
        <v>328</v>
      </c>
      <c r="H47" s="47">
        <v>2025</v>
      </c>
      <c r="I47" s="103"/>
      <c r="J47" s="107" t="str">
        <f t="shared" ca="1" si="3"/>
        <v>Majandus- ja Kommunikatsiooniministeerium (Vabariigi Valitsus)</v>
      </c>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row>
    <row r="48" spans="1:38" ht="43.5" x14ac:dyDescent="0.35">
      <c r="A48" s="40">
        <v>34</v>
      </c>
      <c r="B48" s="38" t="s">
        <v>329</v>
      </c>
      <c r="C48" s="39" t="s">
        <v>330</v>
      </c>
      <c r="D48" s="45" t="s">
        <v>331</v>
      </c>
      <c r="E48" s="44" t="s">
        <v>332</v>
      </c>
      <c r="F48" s="47" t="s">
        <v>333</v>
      </c>
      <c r="G48" s="35" t="s">
        <v>334</v>
      </c>
      <c r="H48" s="47">
        <v>2023</v>
      </c>
      <c r="I48" s="103"/>
      <c r="J48" s="107" t="str">
        <f t="shared" ca="1" si="3"/>
        <v>Majandus- ja Kommunikatsiooniministeerium (Vabariigi Valitsus)</v>
      </c>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row>
    <row r="49" spans="1:38" ht="29" x14ac:dyDescent="0.35">
      <c r="A49" s="40">
        <v>35</v>
      </c>
      <c r="B49" s="38" t="s">
        <v>335</v>
      </c>
      <c r="C49" s="39" t="s">
        <v>336</v>
      </c>
      <c r="D49" s="45" t="s">
        <v>337</v>
      </c>
      <c r="E49" s="45" t="s">
        <v>338</v>
      </c>
      <c r="F49" s="47" t="s">
        <v>339</v>
      </c>
      <c r="G49" s="35" t="s">
        <v>340</v>
      </c>
      <c r="H49" s="47">
        <v>2027</v>
      </c>
      <c r="I49" s="104"/>
      <c r="J49" s="107" t="str">
        <f ca="1">IF(NOT(ISERROR(INDIRECT("'"&amp;$B49&amp;"'!$K$4")&lt;&gt;0)),INDIRECT("'"&amp;$B49&amp;"'!$B$18"),"")</f>
        <v>Majandus- ja Kommunikatsiooniministeerium (Vabariigi Valitsus)</v>
      </c>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row>
    <row r="50" spans="1:38" ht="29" x14ac:dyDescent="0.35">
      <c r="A50" s="40">
        <v>36</v>
      </c>
      <c r="B50" s="38" t="s">
        <v>341</v>
      </c>
      <c r="C50" s="39" t="s">
        <v>342</v>
      </c>
      <c r="D50" s="45" t="s">
        <v>343</v>
      </c>
      <c r="E50" s="45" t="s">
        <v>344</v>
      </c>
      <c r="F50" s="47" t="s">
        <v>345</v>
      </c>
      <c r="G50" s="35" t="s">
        <v>346</v>
      </c>
      <c r="H50" s="47">
        <v>2021</v>
      </c>
      <c r="I50" s="103"/>
      <c r="J50" s="107" t="str">
        <f t="shared" ca="1" si="3"/>
        <v>Majandus- ja Kommunikatsiooniministeerium (Vabariigi Valitsus)</v>
      </c>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row>
    <row r="51" spans="1:38" ht="29" x14ac:dyDescent="0.35">
      <c r="A51" s="40">
        <v>37</v>
      </c>
      <c r="B51" s="38" t="s">
        <v>347</v>
      </c>
      <c r="C51" s="39" t="s">
        <v>348</v>
      </c>
      <c r="D51" s="45" t="s">
        <v>349</v>
      </c>
      <c r="E51" s="45" t="s">
        <v>350</v>
      </c>
      <c r="F51" s="47" t="s">
        <v>351</v>
      </c>
      <c r="G51" s="35" t="s">
        <v>352</v>
      </c>
      <c r="H51" s="47">
        <v>2021</v>
      </c>
      <c r="I51" s="103">
        <v>2030</v>
      </c>
      <c r="J51" s="107" t="str">
        <f t="shared" ca="1" si="3"/>
        <v>Majandus- ja Kommunikatsiooniministeerium (Vabariigi Valitsus)</v>
      </c>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row>
    <row r="52" spans="1:38" x14ac:dyDescent="0.35">
      <c r="A52" s="40">
        <v>38</v>
      </c>
      <c r="B52" s="38" t="s">
        <v>353</v>
      </c>
      <c r="C52" s="39" t="s">
        <v>354</v>
      </c>
      <c r="D52" s="45" t="s">
        <v>355</v>
      </c>
      <c r="E52" s="45" t="s">
        <v>356</v>
      </c>
      <c r="F52" s="47" t="s">
        <v>357</v>
      </c>
      <c r="G52" s="35" t="s">
        <v>358</v>
      </c>
      <c r="H52" s="47">
        <v>2021</v>
      </c>
      <c r="I52" s="104">
        <v>2030</v>
      </c>
      <c r="J52" s="107" t="str">
        <f t="shared" ca="1" si="3"/>
        <v>Majandus- ja Kommunikatsiooniministeerium (Vabariigi Valitsus)</v>
      </c>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row>
    <row r="53" spans="1:38" x14ac:dyDescent="0.35">
      <c r="A53" s="40">
        <v>39</v>
      </c>
      <c r="B53" s="38" t="s">
        <v>359</v>
      </c>
      <c r="C53" s="39" t="s">
        <v>360</v>
      </c>
      <c r="D53" s="45" t="s">
        <v>361</v>
      </c>
      <c r="E53" s="45" t="s">
        <v>362</v>
      </c>
      <c r="F53" s="47" t="s">
        <v>363</v>
      </c>
      <c r="G53" s="35" t="s">
        <v>364</v>
      </c>
      <c r="H53" s="47">
        <v>2027</v>
      </c>
      <c r="I53" s="103"/>
      <c r="J53" s="107" t="str">
        <f t="shared" ca="1" si="3"/>
        <v>Majandus- ja Kommunikatsiooniministeerium (Vabariigi Valitsus)</v>
      </c>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row>
    <row r="54" spans="1:38" x14ac:dyDescent="0.35">
      <c r="A54" s="40">
        <v>40</v>
      </c>
      <c r="B54" s="38" t="s">
        <v>365</v>
      </c>
      <c r="C54" s="39" t="s">
        <v>366</v>
      </c>
      <c r="D54" s="45" t="s">
        <v>367</v>
      </c>
      <c r="E54" s="45" t="s">
        <v>368</v>
      </c>
      <c r="F54" s="47" t="s">
        <v>369</v>
      </c>
      <c r="G54" s="35" t="s">
        <v>370</v>
      </c>
      <c r="H54" s="93">
        <v>2015</v>
      </c>
      <c r="I54" s="105">
        <v>2050</v>
      </c>
      <c r="J54" s="107" t="str">
        <f t="shared" ca="1" si="3"/>
        <v>Majandus- ja Kommunikatsiooniministeerium (Vabariigi Valitsus)</v>
      </c>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row>
    <row r="55" spans="1:38" x14ac:dyDescent="0.35">
      <c r="A55" s="40">
        <v>41</v>
      </c>
      <c r="B55" s="38" t="s">
        <v>371</v>
      </c>
      <c r="C55" s="39" t="s">
        <v>372</v>
      </c>
      <c r="D55" s="45" t="s">
        <v>373</v>
      </c>
      <c r="E55" s="45" t="s">
        <v>374</v>
      </c>
      <c r="F55" s="47" t="s">
        <v>375</v>
      </c>
      <c r="G55" s="35" t="s">
        <v>376</v>
      </c>
      <c r="H55" s="47">
        <v>2020</v>
      </c>
      <c r="I55" s="103">
        <v>2050</v>
      </c>
      <c r="J55" s="107" t="str">
        <f t="shared" ca="1" si="3"/>
        <v>Majandus- ja Kommunikatsiooniministeerium (Vabariigi Valitsus)</v>
      </c>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row>
    <row r="56" spans="1:38" ht="29" x14ac:dyDescent="0.35">
      <c r="A56" s="40">
        <v>42</v>
      </c>
      <c r="B56" s="38" t="s">
        <v>377</v>
      </c>
      <c r="C56" s="39" t="s">
        <v>378</v>
      </c>
      <c r="D56" s="45" t="s">
        <v>379</v>
      </c>
      <c r="E56" s="45" t="s">
        <v>380</v>
      </c>
      <c r="F56" s="47" t="s">
        <v>381</v>
      </c>
      <c r="G56" s="35" t="s">
        <v>382</v>
      </c>
      <c r="H56" s="47">
        <v>2021</v>
      </c>
      <c r="I56" s="103">
        <v>2035</v>
      </c>
      <c r="J56" s="107" t="str">
        <f t="shared" ca="1" si="3"/>
        <v>Majandus- ja Kommunikatsiooniministeerium (Vabariigi Valitsus)</v>
      </c>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row>
    <row r="57" spans="1:38" x14ac:dyDescent="0.35">
      <c r="A57" s="40">
        <v>43</v>
      </c>
      <c r="B57" s="38" t="s">
        <v>383</v>
      </c>
      <c r="C57" s="39" t="s">
        <v>384</v>
      </c>
      <c r="D57" s="45" t="s">
        <v>385</v>
      </c>
      <c r="E57" s="45" t="s">
        <v>386</v>
      </c>
      <c r="F57" s="47" t="s">
        <v>387</v>
      </c>
      <c r="G57" s="35" t="s">
        <v>388</v>
      </c>
      <c r="H57" s="47">
        <v>2020</v>
      </c>
      <c r="I57" s="103">
        <v>2030</v>
      </c>
      <c r="J57" s="107" t="str">
        <f t="shared" ca="1" si="3"/>
        <v>Majandus- ja Kommunikatsiooniministeerium (Vabariigi Valitsus)</v>
      </c>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row>
    <row r="58" spans="1:38" ht="43.5" x14ac:dyDescent="0.35">
      <c r="A58" s="40">
        <v>44</v>
      </c>
      <c r="B58" s="38" t="s">
        <v>389</v>
      </c>
      <c r="C58" s="39" t="s">
        <v>390</v>
      </c>
      <c r="D58" s="45" t="s">
        <v>391</v>
      </c>
      <c r="E58" s="45" t="s">
        <v>392</v>
      </c>
      <c r="F58" s="47" t="s">
        <v>393</v>
      </c>
      <c r="G58" s="35" t="s">
        <v>394</v>
      </c>
      <c r="H58" s="47">
        <v>2021</v>
      </c>
      <c r="I58" s="103">
        <v>2024</v>
      </c>
      <c r="J58" s="107" t="str">
        <f t="shared" ca="1" si="3"/>
        <v>Keskkonnainvesteeringute Keskus</v>
      </c>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row>
    <row r="59" spans="1:38" x14ac:dyDescent="0.35">
      <c r="A59" s="40">
        <v>45</v>
      </c>
      <c r="B59" s="38" t="s">
        <v>395</v>
      </c>
      <c r="C59" s="39" t="s">
        <v>396</v>
      </c>
      <c r="D59" s="45" t="s">
        <v>397</v>
      </c>
      <c r="E59" s="45" t="s">
        <v>398</v>
      </c>
      <c r="F59" s="47" t="s">
        <v>399</v>
      </c>
      <c r="G59" s="110" t="s">
        <v>400</v>
      </c>
      <c r="H59" s="47">
        <v>2021</v>
      </c>
      <c r="I59" s="103">
        <v>2025</v>
      </c>
      <c r="J59" s="107" t="str">
        <f ca="1">IF(NOT(ISERROR(INDIRECT("'"&amp;$B59&amp;"'!$K$4")&lt;&gt;0)),INDIRECT("'"&amp;$B59&amp;"'!$B$18"),"")</f>
        <v>Majandus- ja Kommunikatsiooniministeerium (Vabariigi Valitsus)</v>
      </c>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row>
    <row r="60" spans="1:38" ht="29" x14ac:dyDescent="0.35">
      <c r="A60" s="40">
        <v>46</v>
      </c>
      <c r="B60" s="38" t="s">
        <v>401</v>
      </c>
      <c r="C60" s="39" t="s">
        <v>402</v>
      </c>
      <c r="D60" s="45" t="s">
        <v>403</v>
      </c>
      <c r="E60" s="45" t="s">
        <v>404</v>
      </c>
      <c r="F60" s="47" t="s">
        <v>405</v>
      </c>
      <c r="G60" s="35" t="s">
        <v>406</v>
      </c>
      <c r="H60" s="47">
        <v>2035</v>
      </c>
      <c r="I60" s="103"/>
      <c r="J60" s="107" t="str">
        <f t="shared" ca="1" si="3"/>
        <v>Majandus- ja Kommunikatsiooniministeerium (Vabariigi Valitsus)</v>
      </c>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row>
    <row r="61" spans="1:38" ht="43.5" x14ac:dyDescent="0.35">
      <c r="A61" s="40">
        <v>107</v>
      </c>
      <c r="B61" s="38" t="s">
        <v>407</v>
      </c>
      <c r="C61" s="39" t="s">
        <v>408</v>
      </c>
      <c r="D61" s="35" t="s">
        <v>409</v>
      </c>
      <c r="E61" s="35" t="s">
        <v>410</v>
      </c>
      <c r="F61" s="47" t="s">
        <v>411</v>
      </c>
      <c r="G61" s="35" t="s">
        <v>412</v>
      </c>
      <c r="H61" s="47">
        <v>2015</v>
      </c>
      <c r="I61" s="103"/>
      <c r="J61" s="107" t="str">
        <f t="shared" ca="1" si="3"/>
        <v>Majandus- ja Kommunikatsiooniministeerium (Vabariigi Valitsus)</v>
      </c>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row>
    <row r="62" spans="1:38" ht="26" x14ac:dyDescent="0.6">
      <c r="A62" s="142" t="s">
        <v>413</v>
      </c>
      <c r="B62" s="143"/>
      <c r="C62" s="143"/>
      <c r="D62" s="143"/>
      <c r="E62" s="143"/>
      <c r="F62" s="143"/>
      <c r="G62" s="143"/>
      <c r="H62" s="143"/>
      <c r="I62" s="143"/>
      <c r="J62" s="144"/>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row>
    <row r="63" spans="1:38" x14ac:dyDescent="0.35">
      <c r="A63" s="64">
        <v>47</v>
      </c>
      <c r="B63" s="38" t="s">
        <v>414</v>
      </c>
      <c r="C63" s="40" t="s">
        <v>415</v>
      </c>
      <c r="D63" s="35" t="s">
        <v>416</v>
      </c>
      <c r="E63" s="35" t="s">
        <v>417</v>
      </c>
      <c r="F63" s="47" t="s">
        <v>418</v>
      </c>
      <c r="G63" s="35" t="s">
        <v>419</v>
      </c>
      <c r="H63" s="47">
        <v>2020</v>
      </c>
      <c r="I63" s="103"/>
      <c r="J63" s="107" t="str">
        <f t="shared" ca="1" si="3"/>
        <v>Riigi Tugiteenuste Keskus (RTK)</v>
      </c>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row>
    <row r="64" spans="1:38" x14ac:dyDescent="0.35">
      <c r="A64" s="64">
        <v>48</v>
      </c>
      <c r="B64" s="38" t="s">
        <v>420</v>
      </c>
      <c r="C64" s="40" t="s">
        <v>421</v>
      </c>
      <c r="D64" s="35" t="s">
        <v>422</v>
      </c>
      <c r="E64" s="35" t="s">
        <v>423</v>
      </c>
      <c r="F64" s="47" t="s">
        <v>424</v>
      </c>
      <c r="G64" s="35" t="s">
        <v>425</v>
      </c>
      <c r="H64" s="47">
        <v>2019</v>
      </c>
      <c r="I64" s="103"/>
      <c r="J64" s="107" t="str">
        <f t="shared" ca="1" si="3"/>
        <v>Riigi Tugiteenuste Keskus (RTK)</v>
      </c>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row>
    <row r="65" spans="1:38" x14ac:dyDescent="0.35">
      <c r="A65" s="64">
        <v>49</v>
      </c>
      <c r="B65" s="38" t="s">
        <v>426</v>
      </c>
      <c r="C65" s="40" t="s">
        <v>427</v>
      </c>
      <c r="D65" s="35" t="s">
        <v>428</v>
      </c>
      <c r="E65" s="35" t="s">
        <v>429</v>
      </c>
      <c r="F65" s="47" t="s">
        <v>430</v>
      </c>
      <c r="G65" s="35" t="s">
        <v>431</v>
      </c>
      <c r="H65" s="47">
        <v>2018</v>
      </c>
      <c r="I65" s="103"/>
      <c r="J65" s="107" t="str">
        <f t="shared" ca="1" si="3"/>
        <v>Riigi Tugiteenuste Keskus (RTK)</v>
      </c>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row>
    <row r="66" spans="1:38" x14ac:dyDescent="0.35">
      <c r="A66" s="64">
        <v>50</v>
      </c>
      <c r="B66" s="38" t="s">
        <v>432</v>
      </c>
      <c r="C66" s="40" t="s">
        <v>433</v>
      </c>
      <c r="D66" s="35" t="s">
        <v>434</v>
      </c>
      <c r="E66" s="35" t="s">
        <v>435</v>
      </c>
      <c r="F66" s="47" t="s">
        <v>436</v>
      </c>
      <c r="G66" s="35" t="s">
        <v>437</v>
      </c>
      <c r="H66" s="47">
        <v>2018</v>
      </c>
      <c r="I66" s="103"/>
      <c r="J66" s="107" t="str">
        <f t="shared" ca="1" si="3"/>
        <v>Riigi Tugiteenuste Keskus (RTK)</v>
      </c>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row>
    <row r="67" spans="1:38" x14ac:dyDescent="0.35">
      <c r="A67" s="64">
        <v>51</v>
      </c>
      <c r="B67" s="38" t="s">
        <v>438</v>
      </c>
      <c r="C67" s="40" t="s">
        <v>439</v>
      </c>
      <c r="D67" s="35" t="s">
        <v>440</v>
      </c>
      <c r="E67" s="35" t="s">
        <v>441</v>
      </c>
      <c r="F67" s="47" t="s">
        <v>442</v>
      </c>
      <c r="G67" s="35" t="s">
        <v>443</v>
      </c>
      <c r="H67" s="47">
        <v>2017</v>
      </c>
      <c r="I67" s="103"/>
      <c r="J67" s="107" t="str">
        <f t="shared" ca="1" si="3"/>
        <v>Riigi Tugiteenuste Keskus (RTK)</v>
      </c>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row>
    <row r="68" spans="1:38" ht="29" x14ac:dyDescent="0.35">
      <c r="A68" s="64">
        <v>52</v>
      </c>
      <c r="B68" s="38" t="s">
        <v>444</v>
      </c>
      <c r="C68" s="40" t="s">
        <v>445</v>
      </c>
      <c r="D68" s="35" t="s">
        <v>446</v>
      </c>
      <c r="E68" s="35" t="s">
        <v>447</v>
      </c>
      <c r="F68" s="47" t="s">
        <v>448</v>
      </c>
      <c r="G68" s="35" t="s">
        <v>449</v>
      </c>
      <c r="H68" s="47">
        <v>2016</v>
      </c>
      <c r="I68" s="103"/>
      <c r="J68" s="107" t="str">
        <f t="shared" ca="1" si="3"/>
        <v>Riigi Tugiteenuste Keskus (RTK)</v>
      </c>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row>
    <row r="69" spans="1:38" x14ac:dyDescent="0.35">
      <c r="A69" s="64">
        <v>53</v>
      </c>
      <c r="B69" s="38" t="s">
        <v>450</v>
      </c>
      <c r="C69" s="40" t="s">
        <v>451</v>
      </c>
      <c r="D69" s="36" t="s">
        <v>452</v>
      </c>
      <c r="E69" s="36" t="s">
        <v>453</v>
      </c>
      <c r="F69" s="47" t="s">
        <v>454</v>
      </c>
      <c r="G69" s="35" t="s">
        <v>455</v>
      </c>
      <c r="H69" s="47">
        <v>2016</v>
      </c>
      <c r="I69" s="103"/>
      <c r="J69" s="107" t="str">
        <f t="shared" ca="1" si="3"/>
        <v>Riigi Tugiteenuste Keskus (RTK)</v>
      </c>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row>
    <row r="70" spans="1:38" x14ac:dyDescent="0.35">
      <c r="A70" s="64">
        <v>54</v>
      </c>
      <c r="B70" s="38" t="s">
        <v>456</v>
      </c>
      <c r="C70" s="40" t="s">
        <v>457</v>
      </c>
      <c r="D70" s="35" t="s">
        <v>458</v>
      </c>
      <c r="E70" s="35" t="s">
        <v>459</v>
      </c>
      <c r="F70" s="47" t="s">
        <v>460</v>
      </c>
      <c r="G70" s="35" t="s">
        <v>461</v>
      </c>
      <c r="H70" s="47">
        <v>2016</v>
      </c>
      <c r="I70" s="103"/>
      <c r="J70" s="107" t="str">
        <f t="shared" ca="1" si="3"/>
        <v>Riigi Tugiteenuste Keskus (RTK)</v>
      </c>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row>
    <row r="71" spans="1:38" x14ac:dyDescent="0.35">
      <c r="A71" s="64">
        <v>56</v>
      </c>
      <c r="B71" s="38" t="s">
        <v>462</v>
      </c>
      <c r="C71" s="40" t="s">
        <v>463</v>
      </c>
      <c r="D71" s="35" t="s">
        <v>464</v>
      </c>
      <c r="E71" s="35" t="s">
        <v>465</v>
      </c>
      <c r="F71" s="47" t="s">
        <v>466</v>
      </c>
      <c r="G71" s="35" t="s">
        <v>467</v>
      </c>
      <c r="H71" s="47">
        <v>2015</v>
      </c>
      <c r="I71" s="103">
        <v>2027</v>
      </c>
      <c r="J71" s="107" t="str">
        <f t="shared" ca="1" si="3"/>
        <v>KredEx</v>
      </c>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row>
    <row r="72" spans="1:38" x14ac:dyDescent="0.35">
      <c r="A72" s="64">
        <v>57</v>
      </c>
      <c r="B72" s="38" t="s">
        <v>468</v>
      </c>
      <c r="C72" s="40" t="s">
        <v>469</v>
      </c>
      <c r="D72" s="35" t="s">
        <v>470</v>
      </c>
      <c r="E72" s="35" t="s">
        <v>471</v>
      </c>
      <c r="F72" s="47" t="s">
        <v>472</v>
      </c>
      <c r="G72" s="35" t="s">
        <v>473</v>
      </c>
      <c r="H72" s="47">
        <v>2015</v>
      </c>
      <c r="I72" s="104">
        <v>2027</v>
      </c>
      <c r="J72" s="107" t="str">
        <f t="shared" ca="1" si="3"/>
        <v>KredEx</v>
      </c>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row>
    <row r="73" spans="1:38" ht="29" x14ac:dyDescent="0.35">
      <c r="A73" s="64">
        <v>58</v>
      </c>
      <c r="B73" s="38" t="s">
        <v>474</v>
      </c>
      <c r="C73" s="40" t="s">
        <v>475</v>
      </c>
      <c r="D73" s="35" t="s">
        <v>476</v>
      </c>
      <c r="E73" s="35" t="s">
        <v>477</v>
      </c>
      <c r="F73" s="47" t="s">
        <v>478</v>
      </c>
      <c r="G73" s="35" t="s">
        <v>479</v>
      </c>
      <c r="H73" s="47">
        <v>2007</v>
      </c>
      <c r="I73" s="104">
        <v>2024</v>
      </c>
      <c r="J73" s="107" t="str">
        <f t="shared" ca="1" si="3"/>
        <v>Keskkonnainvesteeringute Keskus</v>
      </c>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row>
    <row r="74" spans="1:38" x14ac:dyDescent="0.35">
      <c r="A74" s="64">
        <v>59</v>
      </c>
      <c r="B74" s="38" t="s">
        <v>480</v>
      </c>
      <c r="C74" s="40" t="s">
        <v>481</v>
      </c>
      <c r="D74" s="35" t="s">
        <v>482</v>
      </c>
      <c r="E74" s="35" t="s">
        <v>483</v>
      </c>
      <c r="F74" s="47" t="s">
        <v>484</v>
      </c>
      <c r="G74" s="35" t="s">
        <v>485</v>
      </c>
      <c r="H74" s="47">
        <v>2025</v>
      </c>
      <c r="I74" s="104"/>
      <c r="J74" s="107" t="str">
        <f t="shared" ca="1" si="3"/>
        <v>Majandus- ja Kommunikatsiooniministeerium (Vabariigi Valitsus)</v>
      </c>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row>
    <row r="75" spans="1:38" x14ac:dyDescent="0.35">
      <c r="A75" s="64">
        <v>60</v>
      </c>
      <c r="B75" s="38" t="s">
        <v>486</v>
      </c>
      <c r="C75" s="40" t="s">
        <v>487</v>
      </c>
      <c r="D75" s="35" t="s">
        <v>488</v>
      </c>
      <c r="E75" s="35" t="s">
        <v>489</v>
      </c>
      <c r="F75" s="47" t="s">
        <v>490</v>
      </c>
      <c r="G75" s="35" t="s">
        <v>491</v>
      </c>
      <c r="H75" s="47">
        <v>2025</v>
      </c>
      <c r="I75" s="104"/>
      <c r="J75" s="107" t="str">
        <f t="shared" ca="1" si="3"/>
        <v>Majandus- ja Kommunikatsiooniministeerium (Vabariigi Valitsus)</v>
      </c>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row>
    <row r="76" spans="1:38" x14ac:dyDescent="0.35">
      <c r="A76" s="64">
        <v>61</v>
      </c>
      <c r="B76" s="38" t="s">
        <v>492</v>
      </c>
      <c r="C76" s="40" t="s">
        <v>493</v>
      </c>
      <c r="D76" s="35" t="s">
        <v>494</v>
      </c>
      <c r="E76" s="35" t="s">
        <v>495</v>
      </c>
      <c r="F76" s="47" t="s">
        <v>496</v>
      </c>
      <c r="G76" s="35" t="s">
        <v>497</v>
      </c>
      <c r="H76" s="47">
        <v>2025</v>
      </c>
      <c r="I76" s="104"/>
      <c r="J76" s="107" t="str">
        <f t="shared" ca="1" si="3"/>
        <v>Majandus- ja Kommunikatsiooniministeerium (Vabariigi Valitsus)</v>
      </c>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row>
    <row r="77" spans="1:38" x14ac:dyDescent="0.35">
      <c r="A77" s="64">
        <v>62</v>
      </c>
      <c r="B77" s="38" t="s">
        <v>498</v>
      </c>
      <c r="C77" s="40" t="s">
        <v>499</v>
      </c>
      <c r="D77" s="35" t="s">
        <v>500</v>
      </c>
      <c r="E77" s="35" t="s">
        <v>501</v>
      </c>
      <c r="F77" s="47" t="s">
        <v>502</v>
      </c>
      <c r="G77" s="35" t="s">
        <v>503</v>
      </c>
      <c r="H77" s="47">
        <v>2025</v>
      </c>
      <c r="I77" s="104"/>
      <c r="J77" s="107" t="str">
        <f t="shared" ca="1" si="3"/>
        <v>Majandus- ja Kommunikatsiooniministeerium (Vabariigi Valitsus)</v>
      </c>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row>
    <row r="78" spans="1:38" ht="29" x14ac:dyDescent="0.35">
      <c r="A78" s="64">
        <v>63</v>
      </c>
      <c r="B78" s="38" t="s">
        <v>504</v>
      </c>
      <c r="C78" s="40" t="s">
        <v>505</v>
      </c>
      <c r="D78" s="35" t="s">
        <v>506</v>
      </c>
      <c r="E78" s="35" t="s">
        <v>507</v>
      </c>
      <c r="F78" s="47" t="s">
        <v>508</v>
      </c>
      <c r="G78" s="35" t="s">
        <v>509</v>
      </c>
      <c r="H78" s="47">
        <v>2025</v>
      </c>
      <c r="I78" s="104"/>
      <c r="J78" s="107" t="str">
        <f t="shared" ca="1" si="3"/>
        <v>Majandus- ja Kommunikatsiooniministeerium (Vabariigi Valitsus)</v>
      </c>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row>
    <row r="79" spans="1:38" x14ac:dyDescent="0.35">
      <c r="A79" s="64">
        <v>64</v>
      </c>
      <c r="B79" s="38" t="s">
        <v>510</v>
      </c>
      <c r="C79" s="40" t="s">
        <v>511</v>
      </c>
      <c r="D79" s="35" t="s">
        <v>512</v>
      </c>
      <c r="E79" s="35" t="s">
        <v>513</v>
      </c>
      <c r="F79" s="47" t="s">
        <v>514</v>
      </c>
      <c r="G79" s="110" t="s">
        <v>515</v>
      </c>
      <c r="H79" s="47">
        <v>2021</v>
      </c>
      <c r="I79" s="104">
        <v>2027</v>
      </c>
      <c r="J79" s="107" t="str">
        <f t="shared" ca="1" si="3"/>
        <v>Majandus- ja Kommunikatsiooniministeerium (Vabariigi Valitsus)</v>
      </c>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row>
    <row r="80" spans="1:38" ht="29" x14ac:dyDescent="0.35">
      <c r="A80" s="42">
        <v>108</v>
      </c>
      <c r="B80" s="38" t="s">
        <v>516</v>
      </c>
      <c r="C80" s="40" t="s">
        <v>517</v>
      </c>
      <c r="D80" s="35" t="s">
        <v>518</v>
      </c>
      <c r="E80" s="35" t="s">
        <v>519</v>
      </c>
      <c r="F80" s="40" t="s">
        <v>520</v>
      </c>
      <c r="G80" s="35" t="s">
        <v>521</v>
      </c>
      <c r="H80" s="60"/>
      <c r="I80" s="96"/>
      <c r="J80" s="107" t="str">
        <f t="shared" ca="1" si="3"/>
        <v>KredEx, Environmental Investment Centre (KIK), State Shared Service Centre (RTK), (companies)</v>
      </c>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row>
    <row r="81" spans="1:38" ht="26.25" customHeight="1" x14ac:dyDescent="0.6">
      <c r="A81" s="148" t="s">
        <v>522</v>
      </c>
      <c r="B81" s="149"/>
      <c r="C81" s="149"/>
      <c r="D81" s="149"/>
      <c r="E81" s="149"/>
      <c r="F81" s="149"/>
      <c r="G81" s="149"/>
      <c r="H81" s="149"/>
      <c r="I81" s="149"/>
      <c r="J81" s="150"/>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row>
    <row r="82" spans="1:38" ht="29" x14ac:dyDescent="0.35">
      <c r="A82" s="40">
        <v>65</v>
      </c>
      <c r="B82" s="38" t="s">
        <v>523</v>
      </c>
      <c r="C82" s="40" t="s">
        <v>524</v>
      </c>
      <c r="D82" s="35" t="s">
        <v>525</v>
      </c>
      <c r="E82" s="35" t="s">
        <v>526</v>
      </c>
      <c r="F82" s="48" t="s">
        <v>527</v>
      </c>
      <c r="G82" s="36" t="s">
        <v>528</v>
      </c>
      <c r="H82" s="48">
        <v>2015</v>
      </c>
      <c r="I82" s="102">
        <v>2023</v>
      </c>
      <c r="J82" s="107" t="str">
        <f t="shared" ca="1" si="3"/>
        <v>Põllumajanduse Registrite ja Informatsiooni Amet</v>
      </c>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row>
    <row r="83" spans="1:38" ht="29" x14ac:dyDescent="0.35">
      <c r="A83" s="40">
        <v>66</v>
      </c>
      <c r="B83" s="38" t="s">
        <v>529</v>
      </c>
      <c r="C83" s="40" t="s">
        <v>530</v>
      </c>
      <c r="D83" s="35" t="s">
        <v>531</v>
      </c>
      <c r="E83" s="35" t="s">
        <v>532</v>
      </c>
      <c r="F83" s="48" t="s">
        <v>533</v>
      </c>
      <c r="G83" s="35" t="s">
        <v>534</v>
      </c>
      <c r="H83" s="48">
        <v>2024</v>
      </c>
      <c r="I83" s="102">
        <v>2027</v>
      </c>
      <c r="J83" s="107" t="str">
        <f t="shared" ca="1" si="3"/>
        <v>Maaeluministeerium (Vabariigi Valitsus)</v>
      </c>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row>
    <row r="84" spans="1:38" ht="29" x14ac:dyDescent="0.35">
      <c r="A84" s="40">
        <v>67</v>
      </c>
      <c r="B84" s="38" t="s">
        <v>535</v>
      </c>
      <c r="C84" s="39" t="s">
        <v>536</v>
      </c>
      <c r="D84" s="35" t="s">
        <v>537</v>
      </c>
      <c r="E84" s="35" t="s">
        <v>538</v>
      </c>
      <c r="F84" s="48" t="s">
        <v>539</v>
      </c>
      <c r="G84" s="35" t="s">
        <v>540</v>
      </c>
      <c r="H84" s="48">
        <v>2023</v>
      </c>
      <c r="I84" s="102">
        <v>2027</v>
      </c>
      <c r="J84" s="107" t="str">
        <f t="shared" ca="1" si="3"/>
        <v>Maaeluministeerium (Vabariigi Valitsus)</v>
      </c>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row>
    <row r="85" spans="1:38" x14ac:dyDescent="0.35">
      <c r="A85" s="40">
        <v>68</v>
      </c>
      <c r="B85" s="38" t="s">
        <v>541</v>
      </c>
      <c r="C85" s="39" t="s">
        <v>542</v>
      </c>
      <c r="D85" s="35" t="s">
        <v>543</v>
      </c>
      <c r="E85" s="35" t="s">
        <v>544</v>
      </c>
      <c r="F85" s="48" t="s">
        <v>545</v>
      </c>
      <c r="G85" s="59" t="s">
        <v>546</v>
      </c>
      <c r="H85" s="40">
        <v>2015</v>
      </c>
      <c r="I85" s="64">
        <v>2023</v>
      </c>
      <c r="J85" s="107" t="str">
        <f t="shared" ca="1" si="3"/>
        <v>Põllumajanduse Registrite ja Informatsiooni Amet</v>
      </c>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row>
    <row r="86" spans="1:38" ht="29" x14ac:dyDescent="0.35">
      <c r="A86" s="40">
        <v>69</v>
      </c>
      <c r="B86" s="38" t="s">
        <v>547</v>
      </c>
      <c r="C86" s="39" t="s">
        <v>548</v>
      </c>
      <c r="D86" s="35" t="s">
        <v>549</v>
      </c>
      <c r="E86" s="35" t="s">
        <v>550</v>
      </c>
      <c r="F86" s="48" t="s">
        <v>551</v>
      </c>
      <c r="G86" s="59" t="s">
        <v>552</v>
      </c>
      <c r="H86" s="40">
        <v>2015</v>
      </c>
      <c r="I86" s="64">
        <v>2023</v>
      </c>
      <c r="J86" s="107" t="str">
        <f t="shared" ca="1" si="3"/>
        <v>Põllumajanduse Registrite ja Informatsiooni Amet</v>
      </c>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row>
    <row r="87" spans="1:38" x14ac:dyDescent="0.35">
      <c r="A87" s="40">
        <v>70</v>
      </c>
      <c r="B87" s="38" t="s">
        <v>553</v>
      </c>
      <c r="C87" s="39" t="s">
        <v>554</v>
      </c>
      <c r="D87" s="35" t="s">
        <v>555</v>
      </c>
      <c r="E87" s="35" t="s">
        <v>556</v>
      </c>
      <c r="F87" s="48" t="s">
        <v>557</v>
      </c>
      <c r="G87" s="59" t="s">
        <v>558</v>
      </c>
      <c r="H87" s="40">
        <v>2015</v>
      </c>
      <c r="I87" s="64">
        <v>2025</v>
      </c>
      <c r="J87" s="107" t="str">
        <f t="shared" ca="1" si="3"/>
        <v>Põllumajanduse Registrite ja Informatsiooni Amet</v>
      </c>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row>
    <row r="88" spans="1:38" ht="29" x14ac:dyDescent="0.35">
      <c r="A88" s="40">
        <v>71</v>
      </c>
      <c r="B88" s="38" t="s">
        <v>559</v>
      </c>
      <c r="C88" s="39" t="s">
        <v>560</v>
      </c>
      <c r="D88" s="36" t="s">
        <v>561</v>
      </c>
      <c r="E88" s="36" t="s">
        <v>562</v>
      </c>
      <c r="F88" s="48" t="s">
        <v>563</v>
      </c>
      <c r="G88" s="59" t="s">
        <v>564</v>
      </c>
      <c r="H88" s="40">
        <v>2015</v>
      </c>
      <c r="I88" s="64">
        <v>2023</v>
      </c>
      <c r="J88" s="107" t="str">
        <f t="shared" ca="1" si="3"/>
        <v>Põllumajanduse Registrite ja Informatsiooni Amet</v>
      </c>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row>
    <row r="89" spans="1:38" x14ac:dyDescent="0.35">
      <c r="A89" s="40">
        <v>72</v>
      </c>
      <c r="B89" s="38" t="s">
        <v>565</v>
      </c>
      <c r="C89" s="39" t="s">
        <v>566</v>
      </c>
      <c r="D89" s="35" t="s">
        <v>567</v>
      </c>
      <c r="E89" s="35" t="s">
        <v>568</v>
      </c>
      <c r="F89" s="40" t="s">
        <v>569</v>
      </c>
      <c r="G89" s="35" t="s">
        <v>570</v>
      </c>
      <c r="H89" s="40">
        <v>2020</v>
      </c>
      <c r="I89" s="64">
        <v>2030</v>
      </c>
      <c r="J89" s="107" t="str">
        <f t="shared" ca="1" si="3"/>
        <v>Maaeluministeerium (Vabariigi Valitsus)</v>
      </c>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row>
    <row r="90" spans="1:38" x14ac:dyDescent="0.35">
      <c r="A90" s="40">
        <v>73</v>
      </c>
      <c r="B90" s="38" t="s">
        <v>571</v>
      </c>
      <c r="C90" s="39" t="s">
        <v>572</v>
      </c>
      <c r="D90" s="35" t="s">
        <v>573</v>
      </c>
      <c r="E90" s="35" t="s">
        <v>574</v>
      </c>
      <c r="F90" s="40" t="s">
        <v>575</v>
      </c>
      <c r="G90" s="35" t="s">
        <v>576</v>
      </c>
      <c r="H90" s="40">
        <v>2023</v>
      </c>
      <c r="I90" s="64">
        <v>2033</v>
      </c>
      <c r="J90" s="107">
        <f t="shared" ca="1" si="3"/>
        <v>0</v>
      </c>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row>
    <row r="91" spans="1:38" x14ac:dyDescent="0.35">
      <c r="A91" s="40">
        <v>74</v>
      </c>
      <c r="B91" s="38" t="s">
        <v>577</v>
      </c>
      <c r="C91" s="39" t="s">
        <v>578</v>
      </c>
      <c r="D91" s="35" t="s">
        <v>579</v>
      </c>
      <c r="E91" s="35" t="s">
        <v>580</v>
      </c>
      <c r="F91" s="40" t="s">
        <v>581</v>
      </c>
      <c r="G91" s="35" t="s">
        <v>582</v>
      </c>
      <c r="H91" s="40">
        <v>2023</v>
      </c>
      <c r="I91" s="64">
        <v>2025</v>
      </c>
      <c r="J91" s="107" t="str">
        <f t="shared" ca="1" si="3"/>
        <v>Maaeluministeerium (Vabariigi Valitsus)</v>
      </c>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row>
    <row r="92" spans="1:38" x14ac:dyDescent="0.35">
      <c r="A92" s="40">
        <v>75</v>
      </c>
      <c r="B92" s="38" t="s">
        <v>583</v>
      </c>
      <c r="C92" s="39" t="s">
        <v>584</v>
      </c>
      <c r="D92" s="35" t="s">
        <v>585</v>
      </c>
      <c r="E92" s="35" t="s">
        <v>586</v>
      </c>
      <c r="F92" s="40" t="s">
        <v>587</v>
      </c>
      <c r="G92" s="59" t="s">
        <v>588</v>
      </c>
      <c r="H92" s="40">
        <v>2020</v>
      </c>
      <c r="I92" s="64">
        <v>2023</v>
      </c>
      <c r="J92" s="107" t="str">
        <f t="shared" ca="1" si="3"/>
        <v>Maaeluministeerium (Vabariigi Valitsus)</v>
      </c>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row>
    <row r="93" spans="1:38" ht="29" x14ac:dyDescent="0.35">
      <c r="A93" s="40">
        <v>76</v>
      </c>
      <c r="B93" s="38" t="s">
        <v>589</v>
      </c>
      <c r="C93" s="39" t="s">
        <v>590</v>
      </c>
      <c r="D93" s="35" t="s">
        <v>591</v>
      </c>
      <c r="E93" s="35" t="s">
        <v>592</v>
      </c>
      <c r="F93" s="48" t="s">
        <v>593</v>
      </c>
      <c r="G93" s="35" t="s">
        <v>594</v>
      </c>
      <c r="H93" s="40">
        <v>2023</v>
      </c>
      <c r="I93" s="64">
        <v>2027</v>
      </c>
      <c r="J93" s="107" t="str">
        <f t="shared" ca="1" si="3"/>
        <v>Maaeluministeerium (Vabariigi Valitsus)</v>
      </c>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row>
    <row r="94" spans="1:38" ht="29" x14ac:dyDescent="0.35">
      <c r="A94" s="40">
        <v>77</v>
      </c>
      <c r="B94" s="38" t="s">
        <v>595</v>
      </c>
      <c r="C94" s="40" t="s">
        <v>596</v>
      </c>
      <c r="D94" s="35" t="s">
        <v>597</v>
      </c>
      <c r="E94" s="35" t="s">
        <v>598</v>
      </c>
      <c r="F94" s="48" t="s">
        <v>599</v>
      </c>
      <c r="G94" s="35" t="s">
        <v>600</v>
      </c>
      <c r="H94" s="40">
        <v>2023</v>
      </c>
      <c r="I94" s="64">
        <v>2027</v>
      </c>
      <c r="J94" s="107" t="str">
        <f t="shared" ca="1" si="3"/>
        <v>Maaeluministeerium (Vabariigi Valitsus)</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row>
    <row r="95" spans="1:38" ht="29" x14ac:dyDescent="0.35">
      <c r="A95" s="40">
        <v>78</v>
      </c>
      <c r="B95" s="38" t="s">
        <v>601</v>
      </c>
      <c r="C95" s="40" t="s">
        <v>602</v>
      </c>
      <c r="D95" s="35" t="s">
        <v>603</v>
      </c>
      <c r="E95" s="35" t="s">
        <v>604</v>
      </c>
      <c r="F95" s="48" t="s">
        <v>605</v>
      </c>
      <c r="G95" s="35" t="s">
        <v>606</v>
      </c>
      <c r="H95" s="40">
        <v>2023</v>
      </c>
      <c r="I95" s="64">
        <v>2027</v>
      </c>
      <c r="J95" s="107" t="str">
        <f t="shared" ca="1" si="3"/>
        <v>Maaeluministeerium (Vabariigi Valitsus)</v>
      </c>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row>
    <row r="96" spans="1:38" ht="29" x14ac:dyDescent="0.35">
      <c r="A96" s="40">
        <v>79</v>
      </c>
      <c r="B96" s="38" t="s">
        <v>607</v>
      </c>
      <c r="C96" s="40" t="s">
        <v>608</v>
      </c>
      <c r="D96" s="35" t="s">
        <v>609</v>
      </c>
      <c r="E96" s="35" t="s">
        <v>610</v>
      </c>
      <c r="F96" s="48" t="s">
        <v>611</v>
      </c>
      <c r="G96" s="35" t="s">
        <v>612</v>
      </c>
      <c r="H96" s="40">
        <v>2023</v>
      </c>
      <c r="I96" s="64">
        <v>2027</v>
      </c>
      <c r="J96" s="107" t="str">
        <f t="shared" ca="1" si="3"/>
        <v xml:space="preserve">Maaeluministeerium (Vabariigi Valitsus) </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row>
    <row r="97" spans="1:38" ht="29" x14ac:dyDescent="0.35">
      <c r="A97" s="40">
        <v>80</v>
      </c>
      <c r="B97" s="38" t="s">
        <v>613</v>
      </c>
      <c r="C97" s="40" t="s">
        <v>614</v>
      </c>
      <c r="D97" s="35" t="s">
        <v>615</v>
      </c>
      <c r="E97" s="35" t="s">
        <v>616</v>
      </c>
      <c r="F97" s="48" t="s">
        <v>617</v>
      </c>
      <c r="G97" s="35" t="s">
        <v>618</v>
      </c>
      <c r="H97" s="40">
        <v>2024</v>
      </c>
      <c r="I97" s="64">
        <v>2027</v>
      </c>
      <c r="J97" s="107" t="str">
        <f t="shared" ca="1" si="3"/>
        <v>Maaeluministeerium (Vabariigi Valitsus)</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row>
    <row r="98" spans="1:38" ht="29" x14ac:dyDescent="0.35">
      <c r="A98" s="40">
        <v>81</v>
      </c>
      <c r="B98" s="38" t="s">
        <v>619</v>
      </c>
      <c r="C98" s="40" t="s">
        <v>620</v>
      </c>
      <c r="D98" s="35" t="s">
        <v>621</v>
      </c>
      <c r="E98" s="35" t="s">
        <v>622</v>
      </c>
      <c r="F98" s="48" t="s">
        <v>623</v>
      </c>
      <c r="G98" s="35" t="s">
        <v>624</v>
      </c>
      <c r="H98" s="40">
        <v>2023</v>
      </c>
      <c r="I98" s="64">
        <v>2027</v>
      </c>
      <c r="J98" s="107" t="str">
        <f t="shared" ca="1" si="3"/>
        <v>Maaeluministeerium (Vabariigi Valitsus)</v>
      </c>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row>
    <row r="99" spans="1:38" ht="29" x14ac:dyDescent="0.35">
      <c r="A99" s="40">
        <v>82</v>
      </c>
      <c r="B99" s="38" t="s">
        <v>625</v>
      </c>
      <c r="C99" s="40" t="s">
        <v>626</v>
      </c>
      <c r="D99" s="35" t="s">
        <v>627</v>
      </c>
      <c r="E99" s="35" t="s">
        <v>628</v>
      </c>
      <c r="F99" s="48" t="s">
        <v>629</v>
      </c>
      <c r="G99" s="35" t="s">
        <v>630</v>
      </c>
      <c r="H99" s="40">
        <v>2023</v>
      </c>
      <c r="I99" s="64">
        <v>2027</v>
      </c>
      <c r="J99" s="107" t="str">
        <f t="shared" ca="1" si="3"/>
        <v>Maaeluministeerium (Vabariigi Valitsus)</v>
      </c>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row>
    <row r="100" spans="1:38" ht="29" x14ac:dyDescent="0.35">
      <c r="A100" s="40">
        <v>83</v>
      </c>
      <c r="B100" s="38" t="s">
        <v>631</v>
      </c>
      <c r="C100" s="40" t="s">
        <v>632</v>
      </c>
      <c r="D100" s="35" t="s">
        <v>633</v>
      </c>
      <c r="E100" s="35" t="s">
        <v>634</v>
      </c>
      <c r="F100" s="48" t="s">
        <v>635</v>
      </c>
      <c r="G100" s="35" t="s">
        <v>636</v>
      </c>
      <c r="H100" s="40">
        <v>2023</v>
      </c>
      <c r="I100" s="64">
        <v>2027</v>
      </c>
      <c r="J100" s="107" t="str">
        <f t="shared" ref="J100" ca="1" si="4">IF(NOT(ISERROR(INDIRECT("'"&amp;$B100&amp;"'!$K$4")&lt;&gt;0)),INDIRECT("'"&amp;$B100&amp;"'!$B$18"),"")</f>
        <v>Maaeluministeerium (Vabariigi Valitsus)</v>
      </c>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row>
    <row r="101" spans="1:38" ht="29" x14ac:dyDescent="0.35">
      <c r="A101" s="40">
        <v>84</v>
      </c>
      <c r="B101" s="38" t="s">
        <v>637</v>
      </c>
      <c r="C101" s="40" t="s">
        <v>638</v>
      </c>
      <c r="D101" s="35" t="s">
        <v>639</v>
      </c>
      <c r="E101" s="35" t="s">
        <v>640</v>
      </c>
      <c r="F101" s="48" t="s">
        <v>641</v>
      </c>
      <c r="G101" s="35" t="s">
        <v>642</v>
      </c>
      <c r="H101" s="40">
        <v>2023</v>
      </c>
      <c r="I101" s="64">
        <v>2029</v>
      </c>
      <c r="J101" s="107" t="str">
        <f t="shared" ca="1" si="3"/>
        <v>Maaeluministeerium (Vabariigi Valitsus)</v>
      </c>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row>
    <row r="102" spans="1:38" ht="29" x14ac:dyDescent="0.35">
      <c r="A102" s="40">
        <v>85</v>
      </c>
      <c r="B102" s="38" t="s">
        <v>643</v>
      </c>
      <c r="C102" s="40" t="s">
        <v>644</v>
      </c>
      <c r="D102" s="35" t="s">
        <v>645</v>
      </c>
      <c r="E102" s="35" t="s">
        <v>646</v>
      </c>
      <c r="F102" s="48" t="s">
        <v>647</v>
      </c>
      <c r="G102" s="35" t="s">
        <v>648</v>
      </c>
      <c r="H102" s="40">
        <v>2023</v>
      </c>
      <c r="I102" s="64">
        <v>2029</v>
      </c>
      <c r="J102" s="107" t="str">
        <f t="shared" ref="J102:J121" ca="1" si="5">IF(NOT(ISERROR(INDIRECT("'"&amp;$B102&amp;"'!$K$4")&lt;&gt;0)),INDIRECT("'"&amp;$B102&amp;"'!$B$18"),"")</f>
        <v>Maaeluministeerium (Vabariigi Valitsus)</v>
      </c>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row>
    <row r="103" spans="1:38" x14ac:dyDescent="0.35">
      <c r="A103" s="40">
        <v>86</v>
      </c>
      <c r="B103" s="38" t="s">
        <v>649</v>
      </c>
      <c r="C103" s="40" t="s">
        <v>650</v>
      </c>
      <c r="D103" s="74" t="s">
        <v>651</v>
      </c>
      <c r="E103" s="74" t="s">
        <v>652</v>
      </c>
      <c r="F103" s="48" t="s">
        <v>653</v>
      </c>
      <c r="G103" s="35" t="s">
        <v>654</v>
      </c>
      <c r="H103" s="40">
        <v>2022</v>
      </c>
      <c r="I103" s="64">
        <v>2027</v>
      </c>
      <c r="J103" s="107" t="str">
        <f t="shared" ca="1" si="5"/>
        <v xml:space="preserve">Maaeluministeerium (Vabariigi Valitsus) </v>
      </c>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row>
    <row r="104" spans="1:38" ht="26.25" customHeight="1" x14ac:dyDescent="0.6">
      <c r="A104" s="154" t="s">
        <v>655</v>
      </c>
      <c r="B104" s="155"/>
      <c r="C104" s="155"/>
      <c r="D104" s="155"/>
      <c r="E104" s="155"/>
      <c r="F104" s="155"/>
      <c r="G104" s="155"/>
      <c r="H104" s="155"/>
      <c r="I104" s="155"/>
      <c r="J104" s="156"/>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row>
    <row r="105" spans="1:38" ht="58" x14ac:dyDescent="0.35">
      <c r="A105" s="49">
        <v>87</v>
      </c>
      <c r="B105" s="38" t="s">
        <v>656</v>
      </c>
      <c r="C105" s="49" t="s">
        <v>657</v>
      </c>
      <c r="D105" s="35" t="s">
        <v>658</v>
      </c>
      <c r="E105" s="61" t="s">
        <v>659</v>
      </c>
      <c r="F105" s="49" t="s">
        <v>660</v>
      </c>
      <c r="G105" s="109" t="s">
        <v>661</v>
      </c>
      <c r="H105" s="49">
        <v>2015</v>
      </c>
      <c r="I105" s="99">
        <v>2030</v>
      </c>
      <c r="J105" s="107" t="str">
        <f t="shared" ca="1" si="5"/>
        <v>Keskkonnaministeerium (Vabariigi Valitsus)</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row>
    <row r="106" spans="1:38" x14ac:dyDescent="0.35">
      <c r="A106" s="49">
        <v>88</v>
      </c>
      <c r="B106" s="38" t="s">
        <v>662</v>
      </c>
      <c r="C106" s="49"/>
      <c r="D106" s="35" t="s">
        <v>663</v>
      </c>
      <c r="E106" s="45" t="s">
        <v>664</v>
      </c>
      <c r="F106" s="62" t="s">
        <v>665</v>
      </c>
      <c r="G106" s="118" t="s">
        <v>666</v>
      </c>
      <c r="H106" s="62">
        <v>2013</v>
      </c>
      <c r="I106" s="101"/>
      <c r="J106" s="107" t="str">
        <f t="shared" ca="1" si="5"/>
        <v>Keskkonnaministeerium (Vabariigi Valitsus)</v>
      </c>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row>
    <row r="107" spans="1:38" ht="26" x14ac:dyDescent="0.6">
      <c r="A107" s="151" t="s">
        <v>667</v>
      </c>
      <c r="B107" s="152"/>
      <c r="C107" s="152"/>
      <c r="D107" s="152"/>
      <c r="E107" s="152"/>
      <c r="F107" s="152"/>
      <c r="G107" s="152"/>
      <c r="H107" s="152"/>
      <c r="I107" s="152"/>
      <c r="J107" s="15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row>
    <row r="108" spans="1:38" ht="43.5" x14ac:dyDescent="0.35">
      <c r="A108" s="49">
        <v>89</v>
      </c>
      <c r="B108" s="38" t="s">
        <v>668</v>
      </c>
      <c r="C108" s="49" t="s">
        <v>669</v>
      </c>
      <c r="D108" s="35" t="s">
        <v>670</v>
      </c>
      <c r="E108" s="120" t="s">
        <v>671</v>
      </c>
      <c r="F108" s="40" t="s">
        <v>672</v>
      </c>
      <c r="G108" s="108" t="s">
        <v>673</v>
      </c>
      <c r="H108" s="35">
        <v>2014</v>
      </c>
      <c r="I108" s="100">
        <v>2023</v>
      </c>
      <c r="J108" s="107" t="str">
        <f t="shared" ca="1" si="5"/>
        <v>Keskkonnaministeerium (Vabariigi Valitsus)</v>
      </c>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row>
    <row r="109" spans="1:38" ht="43.5" x14ac:dyDescent="0.35">
      <c r="A109" s="49">
        <v>90</v>
      </c>
      <c r="B109" s="38" t="s">
        <v>674</v>
      </c>
      <c r="C109" s="49" t="s">
        <v>675</v>
      </c>
      <c r="D109" s="35" t="s">
        <v>676</v>
      </c>
      <c r="E109" s="120" t="s">
        <v>677</v>
      </c>
      <c r="F109" s="40" t="s">
        <v>678</v>
      </c>
      <c r="G109" s="108" t="s">
        <v>679</v>
      </c>
      <c r="H109" s="35">
        <v>2014</v>
      </c>
      <c r="I109" s="100"/>
      <c r="J109" s="107" t="str">
        <f t="shared" ca="1" si="5"/>
        <v>Keskkonnaministeerium (Vabariigi Valitsus)</v>
      </c>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row>
    <row r="110" spans="1:38" ht="29" x14ac:dyDescent="0.35">
      <c r="A110" s="49">
        <v>91</v>
      </c>
      <c r="B110" s="38" t="s">
        <v>680</v>
      </c>
      <c r="C110" s="49" t="s">
        <v>681</v>
      </c>
      <c r="D110" s="35" t="s">
        <v>682</v>
      </c>
      <c r="E110" s="120" t="s">
        <v>683</v>
      </c>
      <c r="F110" s="40" t="s">
        <v>684</v>
      </c>
      <c r="G110" s="108" t="s">
        <v>685</v>
      </c>
      <c r="H110" s="35">
        <v>2014</v>
      </c>
      <c r="I110" s="100"/>
      <c r="J110" s="107" t="str">
        <f t="shared" ca="1" si="5"/>
        <v>Keskkonnaministeerium (Vabariigi Valitsus)</v>
      </c>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row>
    <row r="111" spans="1:38" x14ac:dyDescent="0.35">
      <c r="A111" s="49">
        <v>92</v>
      </c>
      <c r="B111" s="38" t="s">
        <v>686</v>
      </c>
      <c r="C111" s="49" t="s">
        <v>687</v>
      </c>
      <c r="D111" s="35" t="s">
        <v>688</v>
      </c>
      <c r="E111" s="119" t="s">
        <v>689</v>
      </c>
      <c r="F111" s="40" t="s">
        <v>690</v>
      </c>
      <c r="G111" s="108" t="s">
        <v>691</v>
      </c>
      <c r="H111" s="35">
        <v>2021</v>
      </c>
      <c r="I111" s="100">
        <v>2035</v>
      </c>
      <c r="J111" s="107" t="str">
        <f t="shared" ca="1" si="5"/>
        <v>Keskkonnaministeerium (Vabariigi Valitsus)</v>
      </c>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row>
    <row r="112" spans="1:38" ht="26" x14ac:dyDescent="0.6">
      <c r="A112" s="129" t="s">
        <v>692</v>
      </c>
      <c r="B112" s="130"/>
      <c r="C112" s="130"/>
      <c r="D112" s="130"/>
      <c r="E112" s="130"/>
      <c r="F112" s="130"/>
      <c r="G112" s="130"/>
      <c r="H112" s="130"/>
      <c r="I112" s="130"/>
      <c r="J112" s="131"/>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row>
    <row r="113" spans="1:38" ht="43.5" x14ac:dyDescent="0.35">
      <c r="A113" s="49">
        <v>93</v>
      </c>
      <c r="B113" s="38" t="s">
        <v>693</v>
      </c>
      <c r="C113" s="49" t="s">
        <v>694</v>
      </c>
      <c r="D113" s="35" t="s">
        <v>695</v>
      </c>
      <c r="E113" s="44" t="s">
        <v>696</v>
      </c>
      <c r="F113" s="49" t="s">
        <v>697</v>
      </c>
      <c r="G113" s="109" t="s">
        <v>698</v>
      </c>
      <c r="H113" s="49">
        <v>2012</v>
      </c>
      <c r="I113" s="98"/>
      <c r="J113" s="107" t="str">
        <f t="shared" ca="1" si="5"/>
        <v>Keskkonnaministeerium (Vabariigi Valitsus)</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row>
    <row r="114" spans="1:38" ht="29" x14ac:dyDescent="0.35">
      <c r="A114" s="49">
        <v>94</v>
      </c>
      <c r="B114" s="38" t="s">
        <v>699</v>
      </c>
      <c r="C114" s="49" t="s">
        <v>700</v>
      </c>
      <c r="D114" s="35" t="s">
        <v>701</v>
      </c>
      <c r="E114" s="45" t="s">
        <v>702</v>
      </c>
      <c r="F114" s="49" t="s">
        <v>703</v>
      </c>
      <c r="G114" s="109" t="s">
        <v>704</v>
      </c>
      <c r="H114" s="49">
        <v>2023</v>
      </c>
      <c r="I114" s="99">
        <v>2027</v>
      </c>
      <c r="J114" s="107" t="str">
        <f t="shared" ca="1" si="5"/>
        <v>Maaeluministeerium (Vabariigi Valitsus)</v>
      </c>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row>
    <row r="115" spans="1:38" ht="43.5" x14ac:dyDescent="0.35">
      <c r="A115" s="49">
        <v>95</v>
      </c>
      <c r="B115" s="38" t="s">
        <v>705</v>
      </c>
      <c r="C115" s="49" t="s">
        <v>706</v>
      </c>
      <c r="D115" s="35" t="s">
        <v>707</v>
      </c>
      <c r="E115" s="44" t="s">
        <v>708</v>
      </c>
      <c r="F115" s="49" t="s">
        <v>709</v>
      </c>
      <c r="G115" s="109" t="s">
        <v>710</v>
      </c>
      <c r="H115" s="49">
        <v>2012</v>
      </c>
      <c r="I115" s="99"/>
      <c r="J115" s="107" t="str">
        <f t="shared" ca="1" si="5"/>
        <v>Keskkonnaministeerium (Vabariigi Valitsus)</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row>
    <row r="116" spans="1:38" ht="29" x14ac:dyDescent="0.35">
      <c r="A116" s="49">
        <v>96</v>
      </c>
      <c r="B116" s="38" t="s">
        <v>711</v>
      </c>
      <c r="C116" s="49" t="s">
        <v>712</v>
      </c>
      <c r="D116" s="35" t="s">
        <v>713</v>
      </c>
      <c r="E116" s="45" t="s">
        <v>714</v>
      </c>
      <c r="F116" s="49" t="s">
        <v>715</v>
      </c>
      <c r="G116" s="109" t="s">
        <v>716</v>
      </c>
      <c r="H116" s="49">
        <v>2022</v>
      </c>
      <c r="I116" s="99"/>
      <c r="J116" s="107" t="str">
        <f t="shared" ca="1" si="5"/>
        <v>Keskkonnaministeerium (Vabariigi Valitsus)</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row>
    <row r="117" spans="1:38" ht="29" x14ac:dyDescent="0.35">
      <c r="A117" s="49">
        <v>97</v>
      </c>
      <c r="B117" s="38" t="s">
        <v>717</v>
      </c>
      <c r="C117" s="49" t="s">
        <v>718</v>
      </c>
      <c r="D117" s="35" t="s">
        <v>719</v>
      </c>
      <c r="E117" s="44" t="s">
        <v>720</v>
      </c>
      <c r="F117" s="49" t="s">
        <v>721</v>
      </c>
      <c r="G117" s="109" t="s">
        <v>722</v>
      </c>
      <c r="H117" s="49">
        <v>2020</v>
      </c>
      <c r="I117" s="99"/>
      <c r="J117" s="107" t="str">
        <f t="shared" ca="1" si="5"/>
        <v>Keskkonnaministeerium (Vabariigi Valitsus)</v>
      </c>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row>
    <row r="118" spans="1:38" ht="29" x14ac:dyDescent="0.35">
      <c r="A118" s="49">
        <v>98</v>
      </c>
      <c r="B118" s="38" t="s">
        <v>723</v>
      </c>
      <c r="C118" s="49" t="s">
        <v>724</v>
      </c>
      <c r="D118" s="35" t="s">
        <v>725</v>
      </c>
      <c r="E118" s="45" t="s">
        <v>726</v>
      </c>
      <c r="F118" s="49" t="s">
        <v>727</v>
      </c>
      <c r="G118" s="109" t="s">
        <v>728</v>
      </c>
      <c r="H118" s="49">
        <v>2023</v>
      </c>
      <c r="I118" s="99">
        <v>2027</v>
      </c>
      <c r="J118" s="107" t="str">
        <f t="shared" ca="1" si="5"/>
        <v>Maaeluministeerium (Vabariigi Valitsus)</v>
      </c>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row>
    <row r="119" spans="1:38" ht="29" x14ac:dyDescent="0.35">
      <c r="A119" s="121">
        <v>99</v>
      </c>
      <c r="B119" s="53" t="s">
        <v>729</v>
      </c>
      <c r="C119" s="121" t="s">
        <v>730</v>
      </c>
      <c r="D119" s="122" t="s">
        <v>731</v>
      </c>
      <c r="E119" s="123" t="s">
        <v>732</v>
      </c>
      <c r="F119" s="121" t="s">
        <v>733</v>
      </c>
      <c r="G119" s="124" t="s">
        <v>734</v>
      </c>
      <c r="H119" s="121">
        <v>2009</v>
      </c>
      <c r="I119" s="125"/>
      <c r="J119" s="126" t="str">
        <f t="shared" ca="1" si="5"/>
        <v>Keskkonnaministeerium (Vabariigi Valitsus)</v>
      </c>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row>
    <row r="120" spans="1:38" ht="58" x14ac:dyDescent="0.35">
      <c r="A120" s="49">
        <v>100</v>
      </c>
      <c r="B120" s="38" t="s">
        <v>735</v>
      </c>
      <c r="C120" s="49" t="s">
        <v>736</v>
      </c>
      <c r="D120" s="35" t="s">
        <v>737</v>
      </c>
      <c r="E120" s="35" t="s">
        <v>738</v>
      </c>
      <c r="F120" s="49" t="s">
        <v>739</v>
      </c>
      <c r="G120" s="109" t="s">
        <v>740</v>
      </c>
      <c r="H120" s="49">
        <v>2021</v>
      </c>
      <c r="I120" s="35"/>
      <c r="J120" s="107" t="str">
        <f t="shared" ca="1" si="5"/>
        <v>Keskkonnaministeerium (Vabariigi Valitsus)</v>
      </c>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row>
    <row r="121" spans="1:38" x14ac:dyDescent="0.35">
      <c r="A121" s="49"/>
      <c r="B121" s="38" t="s">
        <v>741</v>
      </c>
      <c r="C121" s="49" t="s">
        <v>742</v>
      </c>
      <c r="D121" s="35" t="s">
        <v>743</v>
      </c>
      <c r="E121" s="74" t="s">
        <v>744</v>
      </c>
      <c r="F121" s="49" t="s">
        <v>745</v>
      </c>
      <c r="G121" s="74" t="s">
        <v>746</v>
      </c>
      <c r="H121" s="49">
        <v>2025</v>
      </c>
      <c r="I121" s="35"/>
      <c r="J121" s="107" t="str">
        <f t="shared" ca="1" si="5"/>
        <v>Keskkonnaministeerium (Vabariigi Valitsus)</v>
      </c>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row>
    <row r="122" spans="1:38" ht="26.25" customHeight="1" x14ac:dyDescent="0.6">
      <c r="A122" s="132"/>
      <c r="B122" s="133"/>
      <c r="C122" s="133"/>
      <c r="D122" s="133"/>
      <c r="E122" s="133"/>
      <c r="F122" s="133"/>
      <c r="G122" s="133"/>
      <c r="H122" s="133"/>
      <c r="I122" s="133"/>
      <c r="J122" s="134"/>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row>
    <row r="123" spans="1:38" x14ac:dyDescent="0.35">
      <c r="A123" s="40">
        <v>123</v>
      </c>
      <c r="B123" s="38" t="s">
        <v>747</v>
      </c>
      <c r="C123" s="40" t="s">
        <v>748</v>
      </c>
      <c r="D123" s="59" t="s">
        <v>749</v>
      </c>
      <c r="E123" s="63" t="s">
        <v>750</v>
      </c>
      <c r="F123" s="40" t="s">
        <v>751</v>
      </c>
      <c r="G123" s="59" t="s">
        <v>752</v>
      </c>
      <c r="H123" s="60">
        <v>2022</v>
      </c>
      <c r="I123" s="96">
        <v>2026</v>
      </c>
      <c r="J123" s="107"/>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row>
    <row r="124" spans="1:38" x14ac:dyDescent="0.35">
      <c r="A124" s="94"/>
      <c r="B124" s="94"/>
      <c r="C124" s="94"/>
      <c r="D124" s="68"/>
      <c r="E124" s="68"/>
      <c r="F124" s="94"/>
      <c r="G124" s="68"/>
      <c r="H124" s="95"/>
      <c r="I124" s="97"/>
      <c r="J124" s="68"/>
    </row>
  </sheetData>
  <mergeCells count="10">
    <mergeCell ref="A112:J112"/>
    <mergeCell ref="A122:J122"/>
    <mergeCell ref="A2:A3"/>
    <mergeCell ref="A4:J4"/>
    <mergeCell ref="B2:J3"/>
    <mergeCell ref="A62:J62"/>
    <mergeCell ref="A37:J37"/>
    <mergeCell ref="A81:J81"/>
    <mergeCell ref="A107:J107"/>
    <mergeCell ref="A104:J104"/>
  </mergeCells>
  <hyperlinks>
    <hyperlink ref="B5" location="'EN1'!A1" display="EN1" xr:uid="{D3FDD5C3-AC90-4684-B2E4-B3E7A7DD124C}"/>
    <hyperlink ref="B6" location="'EN2'!A1" display="EN2" xr:uid="{E49CC388-5EF9-48EC-B25E-41F50E8D489A}"/>
    <hyperlink ref="B7" location="EN3a!A1" display="EN3a" xr:uid="{EC5E5A24-CE3E-4F3C-8278-91CA1B42B4B5}"/>
    <hyperlink ref="B8" location="EN3b!A1" display="EN3b" xr:uid="{FF5AD76E-DB22-4954-A027-0E0A0A5BD6B6}"/>
    <hyperlink ref="B9" location="EN3c!A1" display="EN3c" xr:uid="{682C5346-5885-4763-8717-E61E30878AAE}"/>
    <hyperlink ref="B13" location="'EN5'!A1" display="EN5" xr:uid="{7303FD54-AE49-449D-82B7-907114BCE027}"/>
    <hyperlink ref="B14" location="'EN6'!A1" display="EN6" xr:uid="{8E3A4716-9FAC-4D3B-BDF1-6C7F6C2D3CA0}"/>
    <hyperlink ref="B30" location="'EN7'!A1" display="EN7" xr:uid="{705AB77F-E411-4ABF-928F-D32C9F0274A3}"/>
    <hyperlink ref="B17" location="'EN16'!A1" display="EN16" xr:uid="{7197B8E4-1A83-4215-982F-6845A83A8737}"/>
    <hyperlink ref="B18" location="'EN17'!A1" display="EN17" xr:uid="{9E044C48-F334-4B7C-9D89-DECDA3325382}"/>
    <hyperlink ref="B38" location="'TR1'!A1" display="TR1" xr:uid="{04D2106E-45E3-438F-9457-549E38342490}"/>
    <hyperlink ref="B48" location="'TR9'!A1" display="TR9" xr:uid="{89092EBB-DCD2-4E7C-BCE2-B9F827431D1A}"/>
    <hyperlink ref="B10" location="EN4a!A1" display="EN4a" xr:uid="{23B02584-FB4C-41F4-9EFF-16AA901099C5}"/>
    <hyperlink ref="B11" location="EN4b!A1" display="EN4b" xr:uid="{B5920897-1CCE-4082-9F49-04EDBE16E589}"/>
    <hyperlink ref="B12" location="'EN4c'!A1" display="EN4c" xr:uid="{C1E35729-17C8-4263-B69D-F5661650160D}"/>
    <hyperlink ref="B15" location="'EN14'!A1" display="EN14" xr:uid="{1D54B492-B5AD-4DB5-9053-F51349FC76B4}"/>
    <hyperlink ref="B16" location="'EN15'!A1" display="EN15" xr:uid="{B4527155-BC9E-45D4-A4B6-104AEFF70A09}"/>
    <hyperlink ref="B19" location="'EN18'!A1" display="EN18" xr:uid="{81B7D3CB-80FE-4F0D-AF7A-BAD9CD86DED3}"/>
    <hyperlink ref="B20" location="'EN19'!A1" display="EN19" xr:uid="{BA97DA9C-CF11-4B85-82B0-88E19DB449D2}"/>
    <hyperlink ref="B21" location="'EN20'!A1" display="EN20" xr:uid="{2B685BC8-8964-4AE3-9C45-753148CDB89A}"/>
    <hyperlink ref="B22" location="'EN21'!A1" display="EN21" xr:uid="{9D8A88E5-0273-4122-BA05-E100E18D0175}"/>
    <hyperlink ref="B23" location="'EN22'!A1" display="EN22" xr:uid="{38728D9D-05D7-4026-8B3A-E45E84744B6E}"/>
    <hyperlink ref="B24" location="'EN23'!A1" display="EN23" xr:uid="{41C4115B-6D61-444D-83E3-42895897190E}"/>
    <hyperlink ref="B25" location="'EN24'!A1" display="EN24" xr:uid="{03F1C32E-1946-44D6-8D5B-5CFE657F2F63}"/>
    <hyperlink ref="B26" location="'EN12'!A1" display="EN12" xr:uid="{A5B4D9C0-3CFD-433E-ACA0-E623334D5ACF}"/>
    <hyperlink ref="B28:B29" location="'EN12'!A1" display="EN12" xr:uid="{90001ACD-2F12-4E4B-A5B9-8059DF51A5F2}"/>
    <hyperlink ref="B28" location="'EN3'!A1" display="EN3" xr:uid="{8EFB92FA-91E9-4FE8-AFB5-3595D55112BE}"/>
    <hyperlink ref="B29" location="'EN4'!A1" display="EN4" xr:uid="{279F4566-D678-459A-88FA-FDB6B0CE4C9E}"/>
    <hyperlink ref="B39:B40" location="'TR1'!A1" display="TR1" xr:uid="{6AD1E6FB-01CB-477F-925B-6797AC9B6327}"/>
    <hyperlink ref="B39" location="'TR2a'!A1" display="TR2a" xr:uid="{E053968C-E465-4E72-8A88-B4E7305F3ABE}"/>
    <hyperlink ref="B40" location="'TR2b'!A1" display="TR2b" xr:uid="{3C1DED28-DFB3-484E-B014-DC8501EFD73B}"/>
    <hyperlink ref="B41:B47" location="'TR1'!A1" display="TR1" xr:uid="{7B1FDA97-C814-4E61-8E82-DD0100D19D38}"/>
    <hyperlink ref="B41" location="'TR3'!A1" display="TR3" xr:uid="{3C555429-16D7-4275-827D-CDF140AD7CC9}"/>
    <hyperlink ref="C41" location="'TR1'!A1" display="TR1" xr:uid="{5A1938BD-FDC7-4B71-9DCC-AC56FF50F886}"/>
    <hyperlink ref="B42" location="'TR4a'!A1" display="TR4a" xr:uid="{445ABD36-953E-4BF5-A2D3-12260543FAC8}"/>
    <hyperlink ref="B43" location="'TR4b'!A1" display="TR4b" xr:uid="{537356EE-A11C-465D-9311-FD63436E660C}"/>
    <hyperlink ref="B44" location="'TR5'!A1" display="TR5" xr:uid="{EBDC216C-C66F-4FB7-AE88-1AC93B8471AD}"/>
    <hyperlink ref="B45" location="'TR6'!A1" display="TR6" xr:uid="{345F5223-74C3-4D88-B711-9056E014C9A5}"/>
    <hyperlink ref="B46" location="'TR7'!A1" display="TR7" xr:uid="{C875D9D4-B807-498D-B31A-9A2348AC2F35}"/>
    <hyperlink ref="B47" location="'TR8'!A1" display="TR8" xr:uid="{9A91F672-0C1D-47F9-A11A-97B910BA470F}"/>
    <hyperlink ref="C45:C47" location="'TR1'!A1" display="TR1" xr:uid="{C9E63642-328B-4C70-9269-CB3836D0B43B}"/>
    <hyperlink ref="C48" location="'TR9'!A1" display="TR9" xr:uid="{F905EDE6-0FA5-4B73-BEE8-54FDE7C3FC52}"/>
    <hyperlink ref="B49" location="'TR11'!A1" display="TR11" xr:uid="{D55E11B5-E217-42C1-9E71-1CC9AA0ED6C8}"/>
    <hyperlink ref="B50" location="'TR12'!A1" display="TR12" xr:uid="{0D0724F0-1C6D-4345-BB80-13D200A166C8}"/>
    <hyperlink ref="B51" location="'TR13'!A1" display="TR13" xr:uid="{E44BC99F-240D-4E3E-BE49-AE755B9DFE61}"/>
    <hyperlink ref="B52" location="'TR14'!A1" display="TR14" xr:uid="{454F958E-AD6B-4D57-8BAD-D789052339CD}"/>
    <hyperlink ref="B54" location="'TR16a'!A1" display="TR16a" xr:uid="{642A42A9-ADD4-4677-AA3C-630D1C699A03}"/>
    <hyperlink ref="B55" location="'TR16b'!A1" display="TR16b" xr:uid="{D64A970E-156F-4EDE-85C7-D4534016482B}"/>
    <hyperlink ref="B56" location="'TR17'!A1" display="TR17" xr:uid="{FAD31F6B-38BE-454C-A3D1-323F052E415D}"/>
    <hyperlink ref="B57" location="'TR18'!A1" display="TR18" xr:uid="{2AF8F8D3-CE78-4FCB-948C-AF54A0A0D468}"/>
    <hyperlink ref="B58" location="'TR19'!A1" display="TR19" xr:uid="{538169F8-B64D-4C49-88D5-9B6587584AC3}"/>
    <hyperlink ref="B59" location="'TR20'!A1" display="TR20" xr:uid="{78E5DE62-7B10-49F3-BA8D-A8C0C6ADD7C3}"/>
    <hyperlink ref="B61" location="'TR4'!A1" display="TR4" xr:uid="{08FA2365-121A-41A1-A752-6478792DBCC8}"/>
    <hyperlink ref="B63" location="'HF1a'!A1" display="HF1a" xr:uid="{6BD5E6CA-31C7-4F5C-A2B2-0838FECC04CC}"/>
    <hyperlink ref="B64:B66" location="'HF1b'!A1" display="HF1b" xr:uid="{F685CD58-5D61-4101-99F7-1D297B3754D6}"/>
    <hyperlink ref="B65" location="'HF1c'!A1" display="HF1c" xr:uid="{B500149C-6B92-434C-B93E-DAD7BE69C7FA}"/>
    <hyperlink ref="B66" location="'HF1d'!A1" display="HF1d" xr:uid="{E001A965-FE7B-427E-9250-F5EA6DCA658A}"/>
    <hyperlink ref="B67" location="'HF1e'!A1" display="HF1e" xr:uid="{851B2A3A-ED8E-4320-B280-AF718EF122F0}"/>
    <hyperlink ref="B68" location="'HF1f'!A1" display="HF1f" xr:uid="{CD8F8F8F-75DD-4580-BAAF-D1FBD7CAA084}"/>
    <hyperlink ref="B69" location="'HF1g'!A1" display="HF1g" xr:uid="{F08E167F-935C-449D-9E81-E5A354A9C695}"/>
    <hyperlink ref="B70" location="'HF1h'!A1" display="HF1h" xr:uid="{894997A2-861E-4842-83D5-3A000E4F559A}"/>
    <hyperlink ref="B71" location="'HF2a'!A1" display="HF2a" xr:uid="{95CC9FC4-C480-4DD5-8709-53D90C6C58EA}"/>
    <hyperlink ref="B72" location="'HF2b'!A1" display="HF2b" xr:uid="{65B84E15-51AF-4DF0-91BC-0DD4714BDD55}"/>
    <hyperlink ref="B73" location="'HF4'!A1" display="HF4" xr:uid="{6D1466DD-B6A6-4E3F-A901-7A2960768DB4}"/>
    <hyperlink ref="B74" location="'HF5a'!A1" display="HF5a" xr:uid="{E9F03E43-9B85-42FF-98B9-C5AB40BF754A}"/>
    <hyperlink ref="B75" location="'HF5b'!A1" display="HF5b" xr:uid="{07B2D706-B8CC-4D79-987B-F5777351C9F7}"/>
    <hyperlink ref="B76" location="'HF6a'!A1" display="HF6a" xr:uid="{92BBE073-2B0E-4D4B-824F-B8BB4F4F9E18}"/>
    <hyperlink ref="B79" location="HF7!A1" display="HF7" xr:uid="{2ABA1B43-B4F2-4EDC-AECB-4AE73D4CF77A}"/>
    <hyperlink ref="B82" location="'PM8'!A1" display="PM8" xr:uid="{5DC1933B-171C-4E23-ABD9-29D5521B35A0}"/>
    <hyperlink ref="B85" location="'PM1'!A1" display="PM1" xr:uid="{FC54E87C-F3CB-4F7C-AB95-FBBE7A2274BB}"/>
    <hyperlink ref="B87" location="'PM4'!A1" display="PM4" xr:uid="{93106C16-8D7C-47CD-B6CD-23B432449E5E}"/>
    <hyperlink ref="B86" location="'PM2'!A1" display="PM2" xr:uid="{E0C2CFE3-DBC1-415D-80A4-300E4506413B}"/>
    <hyperlink ref="B88" location="'PM5'!A1" display="PM5" xr:uid="{CB3AD2C8-5E0F-4A52-9FB2-0D91B856AC4A}"/>
    <hyperlink ref="B89" location="'PM17'!A1" display="PM17" xr:uid="{18F4DA50-283C-4BE5-B166-1151922D9490}"/>
    <hyperlink ref="B90" location="'PM20'!A1" display="PM20" xr:uid="{94458FFB-AD5F-4DA9-909C-78E734F9FB56}"/>
    <hyperlink ref="B91" location="'PM21'!A1" display="PM21" xr:uid="{2716D2AA-2DF8-4540-9A43-FB512404461E}"/>
    <hyperlink ref="B92" location="'PM22'!A1" display="PM22" xr:uid="{60F08C44-24BF-4122-8041-14EBF9D5C541}"/>
    <hyperlink ref="B102" location="'PM23'!A1" display="PM23" xr:uid="{C300D28A-AAA0-4EF3-9E18-020301D96FED}"/>
    <hyperlink ref="B105" location="'TÖ1'!A1" display="TÖ1" xr:uid="{915D932B-58FB-4B14-8BC5-E61BB634F084}"/>
    <hyperlink ref="B106" location="'TÖ2'!A1" display="TÖ2" xr:uid="{F8CBCEFB-97C0-48A2-B760-20A9F9D20D87}"/>
    <hyperlink ref="B108" location="'JM1'!A1" display="JM1" xr:uid="{3FC9EBFB-9E93-4538-B5F1-1F5E80AE334A}"/>
    <hyperlink ref="B109:B110" location="'JM1'!A1" display="JM1" xr:uid="{A393BDD3-14D0-4B89-BFBA-46D88356BEAC}"/>
    <hyperlink ref="B109" location="'JM3'!A1" display="JM3" xr:uid="{FEE4759F-354C-441E-9B39-03235A9F11DB}"/>
    <hyperlink ref="B110" location="'JM4'!A1" display="JM4" xr:uid="{7741BA02-730F-4D77-B453-5DBF128EAC30}"/>
    <hyperlink ref="B113" location="'MM4'!A1" display="MM4" xr:uid="{B24FA69A-B5E4-4C69-9117-5F940CC4BFBC}"/>
    <hyperlink ref="B80" location="'HF1'!A1" display="HF1" xr:uid="{C36AB343-1C9D-4E91-8F01-76A5B59A05DB}"/>
    <hyperlink ref="B77" location="'HF6b'!A1" display="HF6b" xr:uid="{41B24B72-C204-4508-B6D0-DADD83725F83}"/>
    <hyperlink ref="B78" location="'HF3'!A1" display="HF3" xr:uid="{E504C7A5-1462-4ECF-90EA-4506E9614B9E}"/>
    <hyperlink ref="B83" location="'PM3'!A1" display="PM3" xr:uid="{AB04C24F-D317-457B-9D53-1141EB4986F6}"/>
    <hyperlink ref="B84" location="'PM6'!A1" display="PM6" xr:uid="{63594CC1-0E7E-4E85-B5B2-2807D62BFEE0}"/>
    <hyperlink ref="B93" location="'PM7'!A1" display="PM7" xr:uid="{D871A0EC-3579-4F6C-A41A-D98D259584BD}"/>
    <hyperlink ref="B94" location="'PM12'!A1" display="PM12" xr:uid="{A861EADC-4C52-498C-AC88-E19432F6C2AF}"/>
    <hyperlink ref="B95" location="'PM13'!A1" display="PM13" xr:uid="{8A51F79A-0A25-4EC4-9317-45BE875387D8}"/>
    <hyperlink ref="B96" location="'PM10'!A1" display="PM10" xr:uid="{54127B36-5C47-4990-9FD6-47816B24722E}"/>
    <hyperlink ref="B97:B98" location="'PM10'!A1" display="PM10" xr:uid="{F55CE2FA-C6A6-498D-9072-C3B3FD00AEC3}"/>
    <hyperlink ref="B97" location="'PM14'!A1" display="PM14" xr:uid="{997F37E1-71C7-4B12-9D02-BA5B6D24A921}"/>
    <hyperlink ref="B99:B100" location="'PM10'!A1" display="PM10" xr:uid="{62EF84DF-43CD-4026-A41D-5AF0996AF102}"/>
    <hyperlink ref="B99" location="'PM9'!A1" display="PM9" xr:uid="{1D9AC314-1EBF-41FB-A84D-62CC7E08FC31}"/>
    <hyperlink ref="B98" location="'PM16'!A1" display="PM16" xr:uid="{7045C05B-F1D8-48F7-98BB-A4A64AB5C274}"/>
    <hyperlink ref="B100" location="'PM15'!A1" display="PM15" xr:uid="{224F0C3A-FC12-4F67-AD4F-0EBC4044C214}"/>
    <hyperlink ref="B101" location="'PM19'!A1" display="PM19" xr:uid="{7E9B3912-0A8A-424A-A85E-05B2FE379ED7}"/>
    <hyperlink ref="B103" location="'PM11'!A1" display="PM11" xr:uid="{34FCEEFA-AD18-4422-B1C8-F022E1373BD9}"/>
    <hyperlink ref="B111" location="'JM2'!A1" display="JM2" xr:uid="{CE72870A-B9D1-46EA-9249-ED02C05E5089}"/>
    <hyperlink ref="B114:B116" location="'MM4'!A1" display="MM4" xr:uid="{1B3D6BDC-8001-427C-B5BF-BC87CD9A4A55}"/>
    <hyperlink ref="B114" location="'MM5'!A1" display="MM5" xr:uid="{C4287CA9-4584-4BFA-91AC-130CEED989D7}"/>
    <hyperlink ref="B115" location="'MM2'!A1" display="MM2" xr:uid="{06D02E1A-EA01-469D-AA37-FB96C800F3A8}"/>
    <hyperlink ref="B116" location="'MM1'!A1" display="MM1" xr:uid="{BE8561D0-D17B-4C24-811A-F6736F059275}"/>
    <hyperlink ref="B117:B120" location="'MM4'!A1" display="MM4" xr:uid="{2F5EBF34-DCB2-45F2-90EE-87D8FF209B48}"/>
    <hyperlink ref="B117" location="'MM3'!A1" display="MM3" xr:uid="{0C4F8709-D703-4538-9E7D-AEB9AB8EC42F}"/>
    <hyperlink ref="B118" location="'MM6'!A1" display="MM6" xr:uid="{CB4DE00C-8B1E-4AAD-991D-68F7AB563A83}"/>
    <hyperlink ref="B119" location="'MM7'!A1" display="MM7" xr:uid="{05A64926-B2A7-4889-9A6D-3192FB38C94E}"/>
    <hyperlink ref="B120" location="'MM8'!A1" display="MM8" xr:uid="{F800D101-7C1B-4D23-8A0E-461370843938}"/>
    <hyperlink ref="B123" location="'IP1'!A1" display="IP1" xr:uid="{FBBF2748-C159-4DAD-B4A0-B78909F2E39E}"/>
    <hyperlink ref="B33:B36" location="'EN7'!A1" display="EN7" xr:uid="{5BB73AB1-A33A-4BF7-80EA-4C9C770155D4}"/>
    <hyperlink ref="B33" location="'EN8'!A1" display="EN8" xr:uid="{2B6CF100-4F22-4000-89B8-25C2C8281226}"/>
    <hyperlink ref="B34" location="'EN9'!A1" display="EN9" xr:uid="{EB97FCD0-4BF6-48D1-AE93-F106C03803C7}"/>
    <hyperlink ref="B35" location="'EN11'!A1" display="EN11" xr:uid="{C7AA9182-019E-4CBD-A045-53CF5EA1EBEE}"/>
    <hyperlink ref="B36" location="'EN13'!A1" display="EN13" xr:uid="{23E7BA16-404B-4A79-93B0-795FA975D99A}"/>
    <hyperlink ref="B32" location="'EN10'!A1" display="EN10" xr:uid="{B1FE8831-55B9-452B-BA22-94002B6C43E4}"/>
    <hyperlink ref="B31" location="'EN25'!A1" display="EN25" xr:uid="{9B0CC6B0-C6A0-447E-B2C3-9EDB9484DCBA}"/>
    <hyperlink ref="B53" location="'TR15'!A1" display="TR15" xr:uid="{9FD456D8-6C14-4E6D-992C-D8EA6767BA3F}"/>
    <hyperlink ref="B27" location="'PM18'!A1" display="PM18" xr:uid="{152E23B8-F351-4318-A607-B46E4493EC6E}"/>
    <hyperlink ref="B60" location="'TR10'!A1" display="TR10" xr:uid="{6B57AB70-6A4D-4600-9B45-279FAD255021}"/>
    <hyperlink ref="G108" r:id="rId1" xr:uid="{0F97861D-5FF1-45B1-957F-0DAD2D9E9859}"/>
    <hyperlink ref="G109:G111" r:id="rId2" display="Riigi jäätmekava 2014-2020" xr:uid="{B28D54B2-9B33-4C55-8F89-EA8586A2CC13}"/>
    <hyperlink ref="B121" location="'MM9'!A1" display="MM9" xr:uid="{C08CDF5F-5384-4893-8F5E-EA540FFCF5CD}"/>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EB67C-F5AF-4A21-9721-6D3506B15B5B}">
  <sheetPr>
    <tabColor rgb="FFC4BD97"/>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1876</v>
      </c>
      <c r="B1" s="4" t="s">
        <v>1877</v>
      </c>
    </row>
    <row r="2" spans="1:2" x14ac:dyDescent="0.35">
      <c r="A2" s="5" t="s">
        <v>1878</v>
      </c>
      <c r="B2" s="6"/>
    </row>
    <row r="3" spans="1:2" x14ac:dyDescent="0.35">
      <c r="A3" s="3" t="s">
        <v>1879</v>
      </c>
      <c r="B3" s="7"/>
    </row>
    <row r="4" spans="1:2" x14ac:dyDescent="0.35">
      <c r="A4" s="5" t="s">
        <v>1880</v>
      </c>
      <c r="B4" s="6" t="s">
        <v>1881</v>
      </c>
    </row>
    <row r="5" spans="1:2" ht="29" x14ac:dyDescent="0.35">
      <c r="A5" s="3" t="s">
        <v>1882</v>
      </c>
      <c r="B5" s="7" t="s">
        <v>1883</v>
      </c>
    </row>
    <row r="6" spans="1:2" x14ac:dyDescent="0.35">
      <c r="A6" s="5" t="s">
        <v>1884</v>
      </c>
      <c r="B6" s="10"/>
    </row>
    <row r="7" spans="1:2" ht="29" x14ac:dyDescent="0.35">
      <c r="A7" s="3" t="s">
        <v>1885</v>
      </c>
      <c r="B7" s="4" t="s">
        <v>1886</v>
      </c>
    </row>
    <row r="8" spans="1:2" ht="29" x14ac:dyDescent="0.35">
      <c r="A8" s="8" t="s">
        <v>1887</v>
      </c>
      <c r="B8" s="6" t="s">
        <v>1888</v>
      </c>
    </row>
    <row r="9" spans="1:2" x14ac:dyDescent="0.35">
      <c r="A9" s="3" t="s">
        <v>1889</v>
      </c>
      <c r="B9" s="7" t="s">
        <v>1890</v>
      </c>
    </row>
    <row r="10" spans="1:2" ht="29" x14ac:dyDescent="0.35">
      <c r="A10" s="5" t="s">
        <v>1891</v>
      </c>
      <c r="B10" s="14" t="s">
        <v>1892</v>
      </c>
    </row>
    <row r="11" spans="1:2" x14ac:dyDescent="0.35">
      <c r="A11" s="3" t="s">
        <v>1893</v>
      </c>
      <c r="B11" s="7"/>
    </row>
    <row r="12" spans="1:2" x14ac:dyDescent="0.35">
      <c r="A12" s="5" t="s">
        <v>1894</v>
      </c>
      <c r="B12" s="9"/>
    </row>
    <row r="13" spans="1:2" x14ac:dyDescent="0.35">
      <c r="A13" s="3" t="s">
        <v>1895</v>
      </c>
      <c r="B13" s="4" t="str">
        <f>LEFT(B32,LEN(B32)-2)</f>
        <v>Otsene toetus (Economic)</v>
      </c>
    </row>
    <row r="14" spans="1:2" ht="43.5" x14ac:dyDescent="0.35">
      <c r="A14" s="5" t="s">
        <v>1896</v>
      </c>
      <c r="B14" s="44" t="s">
        <v>1897</v>
      </c>
    </row>
    <row r="15" spans="1:2" ht="29" x14ac:dyDescent="0.35">
      <c r="A15" s="3" t="s">
        <v>1898</v>
      </c>
      <c r="B15" s="4" t="str">
        <f>LEFT(B39,LEN(B39)-2)</f>
        <v>Käimasolev (Implemented)</v>
      </c>
    </row>
    <row r="16" spans="1:2" ht="29" x14ac:dyDescent="0.35">
      <c r="A16" s="5" t="s">
        <v>1899</v>
      </c>
      <c r="B16" s="10" t="s">
        <v>1900</v>
      </c>
    </row>
    <row r="17" spans="1:2" ht="29" x14ac:dyDescent="0.35">
      <c r="A17" s="3" t="s">
        <v>1901</v>
      </c>
      <c r="B17" s="4" t="s">
        <v>1902</v>
      </c>
    </row>
    <row r="18" spans="1:2" ht="29" x14ac:dyDescent="0.35">
      <c r="A18" s="5" t="s">
        <v>1903</v>
      </c>
      <c r="B18" s="10" t="s">
        <v>1904</v>
      </c>
    </row>
    <row r="19" spans="1:2" ht="29" x14ac:dyDescent="0.35">
      <c r="A19" s="3" t="s">
        <v>1905</v>
      </c>
      <c r="B19" s="11" t="s">
        <v>1906</v>
      </c>
    </row>
    <row r="20" spans="1:2" x14ac:dyDescent="0.35">
      <c r="A20" s="5" t="s">
        <v>1907</v>
      </c>
      <c r="B20" s="10"/>
    </row>
    <row r="22" spans="1:2" x14ac:dyDescent="0.35">
      <c r="A22" s="2" t="s">
        <v>1908</v>
      </c>
    </row>
    <row r="23" spans="1:2" x14ac:dyDescent="0.35">
      <c r="A23" t="str">
        <f>Input!B3</f>
        <v>Otsene toetus (Economic)</v>
      </c>
      <c r="B23" t="s">
        <v>1909</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1910</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1911</v>
      </c>
    </row>
    <row r="35" spans="1:7" x14ac:dyDescent="0.35">
      <c r="A35" t="str">
        <f>Input!C3</f>
        <v>Rakendatud (Adopted or Expired)</v>
      </c>
    </row>
    <row r="36" spans="1:7" x14ac:dyDescent="0.35">
      <c r="A36" t="str">
        <f>Input!C4</f>
        <v>Käimasolev (Implemented)</v>
      </c>
      <c r="B36" t="s">
        <v>1912</v>
      </c>
    </row>
    <row r="37" spans="1:7" x14ac:dyDescent="0.35">
      <c r="A37" t="str">
        <f>Input!C5</f>
        <v>Planeeritud (Planned)</v>
      </c>
    </row>
    <row r="38" spans="1:7" x14ac:dyDescent="0.35">
      <c r="A38" t="str">
        <f>Input!C6</f>
        <v>Kavandamisel (Provisional)</v>
      </c>
    </row>
    <row r="39" spans="1:7" x14ac:dyDescent="0.35">
      <c r="A39" t="s">
        <v>1913</v>
      </c>
      <c r="B39" t="str">
        <f>CONCATENATE(IF(NOT(ISBLANK(B35)),A35&amp;"; ", ""),IF(NOT(ISBLANK(B36)),A36&amp;"; ",""),IF(NOT(ISBLANK(B37)),A37&amp;"; ",""),IF(NOT(ISBLANK(B38)),A38&amp;"; ",""))</f>
        <v xml:space="preserve">Käimasolev (Implemented); </v>
      </c>
    </row>
    <row r="47" spans="1:7" x14ac:dyDescent="0.35">
      <c r="G47" s="15"/>
    </row>
  </sheetData>
  <hyperlinks>
    <hyperlink ref="B19" r:id="rId1" xr:uid="{E34B8455-3A20-44D0-A0C4-3A42A70F49B0}"/>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1F80E57D-74C9-4E39-B1F0-86BE17C407FF}">
          <x14:formula1>
            <xm:f>Input!$A$3:$A$40</xm:f>
          </x14:formula1>
          <xm:sqref>B1</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B5764-11A7-487F-A44C-98F42E257404}">
  <sheetPr>
    <tabColor rgb="FFC4BD97"/>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1914</v>
      </c>
      <c r="B1" s="4" t="s">
        <v>1915</v>
      </c>
    </row>
    <row r="2" spans="1:2" x14ac:dyDescent="0.35">
      <c r="A2" s="5" t="s">
        <v>1916</v>
      </c>
      <c r="B2" s="6"/>
    </row>
    <row r="3" spans="1:2" x14ac:dyDescent="0.35">
      <c r="A3" s="3" t="s">
        <v>1917</v>
      </c>
      <c r="B3" s="7"/>
    </row>
    <row r="4" spans="1:2" x14ac:dyDescent="0.35">
      <c r="A4" s="5" t="s">
        <v>1918</v>
      </c>
      <c r="B4" s="31" t="s">
        <v>1919</v>
      </c>
    </row>
    <row r="5" spans="1:2" ht="29" x14ac:dyDescent="0.35">
      <c r="A5" s="3" t="s">
        <v>1920</v>
      </c>
      <c r="B5" s="4" t="s">
        <v>1921</v>
      </c>
    </row>
    <row r="6" spans="1:2" x14ac:dyDescent="0.35">
      <c r="A6" s="5" t="s">
        <v>1922</v>
      </c>
      <c r="B6" s="10"/>
    </row>
    <row r="7" spans="1:2" ht="29" x14ac:dyDescent="0.35">
      <c r="A7" s="3" t="s">
        <v>1923</v>
      </c>
      <c r="B7" s="4" t="s">
        <v>1924</v>
      </c>
    </row>
    <row r="8" spans="1:2" ht="29" x14ac:dyDescent="0.35">
      <c r="A8" s="8" t="s">
        <v>1925</v>
      </c>
      <c r="B8" s="6" t="s">
        <v>1926</v>
      </c>
    </row>
    <row r="9" spans="1:2" x14ac:dyDescent="0.35">
      <c r="A9" s="3" t="s">
        <v>1927</v>
      </c>
      <c r="B9" s="7" t="s">
        <v>1928</v>
      </c>
    </row>
    <row r="10" spans="1:2" ht="29" x14ac:dyDescent="0.35">
      <c r="A10" s="5" t="s">
        <v>1929</v>
      </c>
      <c r="B10" s="14" t="s">
        <v>1930</v>
      </c>
    </row>
    <row r="11" spans="1:2" x14ac:dyDescent="0.35">
      <c r="A11" s="3" t="s">
        <v>1931</v>
      </c>
      <c r="B11" s="7"/>
    </row>
    <row r="12" spans="1:2" x14ac:dyDescent="0.35">
      <c r="A12" s="5" t="s">
        <v>1932</v>
      </c>
      <c r="B12" s="81" t="s">
        <v>1933</v>
      </c>
    </row>
    <row r="13" spans="1:2" x14ac:dyDescent="0.35">
      <c r="A13" s="3" t="s">
        <v>1934</v>
      </c>
      <c r="B13" s="4" t="str">
        <f>LEFT(B32,LEN(B32)-2)</f>
        <v>Otsene toetus (Economic)</v>
      </c>
    </row>
    <row r="14" spans="1:2" ht="43.5" x14ac:dyDescent="0.35">
      <c r="A14" s="5" t="s">
        <v>1935</v>
      </c>
      <c r="B14" s="44" t="s">
        <v>1936</v>
      </c>
    </row>
    <row r="15" spans="1:2" ht="29" x14ac:dyDescent="0.35">
      <c r="A15" s="3" t="s">
        <v>1937</v>
      </c>
      <c r="B15" s="4" t="str">
        <f>LEFT(B39,LEN(B39)-2)</f>
        <v>Käimasolev (Implemented)</v>
      </c>
    </row>
    <row r="16" spans="1:2" ht="29" x14ac:dyDescent="0.35">
      <c r="A16" s="5" t="s">
        <v>1938</v>
      </c>
      <c r="B16" s="10">
        <v>2016</v>
      </c>
    </row>
    <row r="17" spans="1:2" ht="29" x14ac:dyDescent="0.35">
      <c r="A17" s="3" t="s">
        <v>1939</v>
      </c>
      <c r="B17" s="4" t="s">
        <v>1940</v>
      </c>
    </row>
    <row r="18" spans="1:2" ht="29" x14ac:dyDescent="0.35">
      <c r="A18" s="5" t="s">
        <v>1941</v>
      </c>
      <c r="B18" s="10" t="s">
        <v>1942</v>
      </c>
    </row>
    <row r="19" spans="1:2" ht="29" x14ac:dyDescent="0.35">
      <c r="A19" s="3" t="s">
        <v>1943</v>
      </c>
      <c r="B19" s="4"/>
    </row>
    <row r="20" spans="1:2" x14ac:dyDescent="0.35">
      <c r="A20" s="5" t="s">
        <v>1944</v>
      </c>
      <c r="B20" s="10" t="s">
        <v>1945</v>
      </c>
    </row>
    <row r="22" spans="1:2" x14ac:dyDescent="0.35">
      <c r="A22" s="2" t="s">
        <v>1946</v>
      </c>
    </row>
    <row r="23" spans="1:2" x14ac:dyDescent="0.35">
      <c r="A23" t="str">
        <f>Input!B3</f>
        <v>Otsene toetus (Economic)</v>
      </c>
      <c r="B23" t="s">
        <v>1947</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1948</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1949</v>
      </c>
    </row>
    <row r="35" spans="1:7" x14ac:dyDescent="0.35">
      <c r="A35" t="str">
        <f>Input!C3</f>
        <v>Rakendatud (Adopted or Expired)</v>
      </c>
    </row>
    <row r="36" spans="1:7" x14ac:dyDescent="0.35">
      <c r="A36" t="str">
        <f>Input!C4</f>
        <v>Käimasolev (Implemented)</v>
      </c>
      <c r="B36" t="s">
        <v>1950</v>
      </c>
    </row>
    <row r="37" spans="1:7" x14ac:dyDescent="0.35">
      <c r="A37" t="str">
        <f>Input!C5</f>
        <v>Planeeritud (Planned)</v>
      </c>
    </row>
    <row r="38" spans="1:7" x14ac:dyDescent="0.35">
      <c r="A38" t="str">
        <f>Input!C6</f>
        <v>Kavandamisel (Provisional)</v>
      </c>
    </row>
    <row r="39" spans="1:7" x14ac:dyDescent="0.35">
      <c r="A39" t="s">
        <v>1951</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5850FEFE-C2D7-4A4E-9C61-A8EC35B15D1D}">
          <x14:formula1>
            <xm:f>Input!$A$3:$A$40</xm:f>
          </x14:formula1>
          <xm:sqref>B1</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CA182-7266-43A3-810A-4E95CB8CC3D3}">
  <sheetPr>
    <tabColor rgb="FFC4BD97"/>
    <pageSetUpPr fitToPage="1"/>
  </sheetPr>
  <dimension ref="A1:G47"/>
  <sheetViews>
    <sheetView workbookViewId="0"/>
  </sheetViews>
  <sheetFormatPr defaultColWidth="8.6328125" defaultRowHeight="14.5" x14ac:dyDescent="0.35"/>
  <cols>
    <col min="1" max="1" width="35.6328125" customWidth="1"/>
    <col min="2" max="2" width="64.6328125" customWidth="1"/>
  </cols>
  <sheetData>
    <row r="1" spans="1:2" x14ac:dyDescent="0.35">
      <c r="A1" s="3" t="s">
        <v>1952</v>
      </c>
      <c r="B1" s="4" t="s">
        <v>1953</v>
      </c>
    </row>
    <row r="2" spans="1:2" x14ac:dyDescent="0.35">
      <c r="A2" s="5" t="s">
        <v>1954</v>
      </c>
      <c r="B2" s="6"/>
    </row>
    <row r="3" spans="1:2" x14ac:dyDescent="0.35">
      <c r="A3" s="3" t="s">
        <v>1955</v>
      </c>
      <c r="B3" s="7"/>
    </row>
    <row r="4" spans="1:2" x14ac:dyDescent="0.35">
      <c r="A4" s="5" t="s">
        <v>1956</v>
      </c>
      <c r="B4" s="31" t="s">
        <v>1957</v>
      </c>
    </row>
    <row r="5" spans="1:2" x14ac:dyDescent="0.35">
      <c r="A5" s="3" t="s">
        <v>1958</v>
      </c>
      <c r="B5" s="7"/>
    </row>
    <row r="6" spans="1:2" x14ac:dyDescent="0.35">
      <c r="A6" s="5" t="s">
        <v>1959</v>
      </c>
      <c r="B6" s="10"/>
    </row>
    <row r="7" spans="1:2" ht="101.5" x14ac:dyDescent="0.35">
      <c r="A7" s="3" t="s">
        <v>1960</v>
      </c>
      <c r="B7" s="4" t="s">
        <v>1961</v>
      </c>
    </row>
    <row r="8" spans="1:2" ht="29" x14ac:dyDescent="0.35">
      <c r="A8" s="8" t="s">
        <v>1962</v>
      </c>
      <c r="B8" s="6" t="s">
        <v>1963</v>
      </c>
    </row>
    <row r="9" spans="1:2" x14ac:dyDescent="0.35">
      <c r="A9" s="3" t="s">
        <v>1964</v>
      </c>
      <c r="B9" s="7" t="s">
        <v>1965</v>
      </c>
    </row>
    <row r="10" spans="1:2" ht="29" x14ac:dyDescent="0.35">
      <c r="A10" s="5" t="s">
        <v>1966</v>
      </c>
      <c r="B10" s="14" t="s">
        <v>1967</v>
      </c>
    </row>
    <row r="11" spans="1:2" x14ac:dyDescent="0.35">
      <c r="A11" s="3" t="s">
        <v>1968</v>
      </c>
      <c r="B11" s="7"/>
    </row>
    <row r="12" spans="1:2" x14ac:dyDescent="0.35">
      <c r="A12" s="5" t="s">
        <v>1969</v>
      </c>
      <c r="B12" s="9"/>
    </row>
    <row r="13" spans="1:2" x14ac:dyDescent="0.35">
      <c r="A13" s="3" t="s">
        <v>1970</v>
      </c>
      <c r="B13" s="4" t="str">
        <f>LEFT(B32,LEN(B32)-2)</f>
        <v>Otsene toetus (Economic)</v>
      </c>
    </row>
    <row r="14" spans="1:2" ht="87" x14ac:dyDescent="0.35">
      <c r="A14" s="5" t="s">
        <v>1971</v>
      </c>
      <c r="B14" s="44" t="s">
        <v>1972</v>
      </c>
    </row>
    <row r="15" spans="1:2" ht="29" x14ac:dyDescent="0.35">
      <c r="A15" s="3" t="s">
        <v>1973</v>
      </c>
      <c r="B15" s="4" t="str">
        <f>LEFT(B39,LEN(B39)-2)</f>
        <v>Rakendatud (Adopted or Expired)</v>
      </c>
    </row>
    <row r="16" spans="1:2" ht="29" x14ac:dyDescent="0.35">
      <c r="A16" s="5" t="s">
        <v>1974</v>
      </c>
      <c r="B16" s="10" t="s">
        <v>1975</v>
      </c>
    </row>
    <row r="17" spans="1:2" ht="29" x14ac:dyDescent="0.35">
      <c r="A17" s="3" t="s">
        <v>1976</v>
      </c>
      <c r="B17" s="4" t="s">
        <v>1977</v>
      </c>
    </row>
    <row r="18" spans="1:2" ht="29" x14ac:dyDescent="0.35">
      <c r="A18" s="5" t="s">
        <v>1978</v>
      </c>
      <c r="B18" s="10" t="s">
        <v>1979</v>
      </c>
    </row>
    <row r="19" spans="1:2" ht="29" x14ac:dyDescent="0.35">
      <c r="A19" s="3" t="s">
        <v>1980</v>
      </c>
      <c r="B19" s="4"/>
    </row>
    <row r="20" spans="1:2" x14ac:dyDescent="0.35">
      <c r="A20" s="5" t="s">
        <v>1981</v>
      </c>
      <c r="B20" s="10"/>
    </row>
    <row r="22" spans="1:2" x14ac:dyDescent="0.35">
      <c r="A22" s="2" t="s">
        <v>1982</v>
      </c>
    </row>
    <row r="23" spans="1:2" x14ac:dyDescent="0.35">
      <c r="A23" t="str">
        <f>Input!B3</f>
        <v>Otsene toetus (Economic)</v>
      </c>
      <c r="B23" t="s">
        <v>1983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1984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1985</v>
      </c>
    </row>
    <row r="35" spans="1:7" x14ac:dyDescent="0.35">
      <c r="A35" t="str">
        <f>Input!C3</f>
        <v>Rakendatud (Adopted or Expired)</v>
      </c>
      <c r="B35" t="s">
        <v>1986</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1987</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43B8E407-3551-4D34-9451-014270AB59CA}">
          <x14:formula1>
            <xm:f>Input!$A$3:$A$40</xm:f>
          </x14:formula1>
          <xm:sqref>B1</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25560-DC9F-4ADF-86E6-DC6CF2F40B3B}">
  <sheetPr>
    <tabColor rgb="FFC4BD97"/>
    <pageSetUpPr fitToPage="1"/>
  </sheetPr>
  <dimension ref="A1:G47"/>
  <sheetViews>
    <sheetView workbookViewId="0">
      <selection activeCell="I15" sqref="I15"/>
    </sheetView>
  </sheetViews>
  <sheetFormatPr defaultColWidth="8.6328125" defaultRowHeight="14.5" x14ac:dyDescent="0.35"/>
  <cols>
    <col min="1" max="1" width="35.6328125" customWidth="1"/>
    <col min="2" max="2" width="64.6328125" customWidth="1"/>
  </cols>
  <sheetData>
    <row r="1" spans="1:2" x14ac:dyDescent="0.35">
      <c r="A1" s="3" t="s">
        <v>1988</v>
      </c>
      <c r="B1" s="4" t="s">
        <v>1989</v>
      </c>
    </row>
    <row r="2" spans="1:2" x14ac:dyDescent="0.35">
      <c r="A2" s="5" t="s">
        <v>1990</v>
      </c>
      <c r="B2" s="6"/>
    </row>
    <row r="3" spans="1:2" x14ac:dyDescent="0.35">
      <c r="A3" s="3" t="s">
        <v>1991</v>
      </c>
      <c r="B3" s="7"/>
    </row>
    <row r="4" spans="1:2" x14ac:dyDescent="0.35">
      <c r="A4" s="5" t="s">
        <v>1992</v>
      </c>
      <c r="B4" s="31" t="s">
        <v>1993</v>
      </c>
    </row>
    <row r="5" spans="1:2" x14ac:dyDescent="0.35">
      <c r="A5" s="3" t="s">
        <v>1994</v>
      </c>
      <c r="B5" s="7"/>
    </row>
    <row r="6" spans="1:2" x14ac:dyDescent="0.35">
      <c r="A6" s="5" t="s">
        <v>1995</v>
      </c>
      <c r="B6" s="10"/>
    </row>
    <row r="7" spans="1:2" ht="87" x14ac:dyDescent="0.35">
      <c r="A7" s="3" t="s">
        <v>1996</v>
      </c>
      <c r="B7" s="4" t="s">
        <v>1997</v>
      </c>
    </row>
    <row r="8" spans="1:2" ht="29" x14ac:dyDescent="0.35">
      <c r="A8" s="8" t="s">
        <v>1998</v>
      </c>
      <c r="B8" s="6" t="s">
        <v>1999</v>
      </c>
    </row>
    <row r="9" spans="1:2" x14ac:dyDescent="0.35">
      <c r="A9" s="3" t="s">
        <v>2000</v>
      </c>
      <c r="B9" s="7" t="s">
        <v>2001</v>
      </c>
    </row>
    <row r="10" spans="1:2" ht="29" x14ac:dyDescent="0.35">
      <c r="A10" s="5" t="s">
        <v>2002</v>
      </c>
      <c r="B10" s="14" t="s">
        <v>2003</v>
      </c>
    </row>
    <row r="11" spans="1:2" x14ac:dyDescent="0.35">
      <c r="A11" s="3" t="s">
        <v>2004</v>
      </c>
      <c r="B11" s="7"/>
    </row>
    <row r="12" spans="1:2" x14ac:dyDescent="0.35">
      <c r="A12" s="5" t="s">
        <v>2005</v>
      </c>
      <c r="B12" s="9"/>
    </row>
    <row r="13" spans="1:2" x14ac:dyDescent="0.35">
      <c r="A13" s="3" t="s">
        <v>2006</v>
      </c>
      <c r="B13" s="4" t="str">
        <f>LEFT(B32,LEN(B32)-2)</f>
        <v>Otsene toetus (Economic)</v>
      </c>
    </row>
    <row r="14" spans="1:2" ht="87" x14ac:dyDescent="0.35">
      <c r="A14" s="5" t="s">
        <v>2007</v>
      </c>
      <c r="B14" s="44" t="s">
        <v>2008</v>
      </c>
    </row>
    <row r="15" spans="1:2" ht="29" x14ac:dyDescent="0.35">
      <c r="A15" s="3" t="s">
        <v>2009</v>
      </c>
      <c r="B15" s="4" t="str">
        <f>LEFT(B39,LEN(B39)-2)</f>
        <v>Rakendatud (Adopted or Expired)</v>
      </c>
    </row>
    <row r="16" spans="1:2" ht="29" x14ac:dyDescent="0.35">
      <c r="A16" s="5" t="s">
        <v>2010</v>
      </c>
      <c r="B16" s="10" t="s">
        <v>2011</v>
      </c>
    </row>
    <row r="17" spans="1:2" ht="29" x14ac:dyDescent="0.35">
      <c r="A17" s="3" t="s">
        <v>2012</v>
      </c>
      <c r="B17" s="4" t="s">
        <v>2013</v>
      </c>
    </row>
    <row r="18" spans="1:2" ht="29" x14ac:dyDescent="0.35">
      <c r="A18" s="5" t="s">
        <v>2014</v>
      </c>
      <c r="B18" s="10" t="s">
        <v>2015</v>
      </c>
    </row>
    <row r="19" spans="1:2" ht="29" x14ac:dyDescent="0.35">
      <c r="A19" s="3" t="s">
        <v>2016</v>
      </c>
      <c r="B19" s="4"/>
    </row>
    <row r="20" spans="1:2" x14ac:dyDescent="0.35">
      <c r="A20" s="5" t="s">
        <v>2017</v>
      </c>
      <c r="B20" s="10"/>
    </row>
    <row r="22" spans="1:2" x14ac:dyDescent="0.35">
      <c r="A22" s="2" t="s">
        <v>2018</v>
      </c>
    </row>
    <row r="23" spans="1:2" x14ac:dyDescent="0.35">
      <c r="A23" t="str">
        <f>Input!B3</f>
        <v>Otsene toetus (Economic)</v>
      </c>
      <c r="B23" t="s">
        <v>2019</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2020</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2021</v>
      </c>
    </row>
    <row r="35" spans="1:7" x14ac:dyDescent="0.35">
      <c r="A35" t="str">
        <f>Input!C3</f>
        <v>Rakendatud (Adopted or Expired)</v>
      </c>
      <c r="B35" t="s">
        <v>2022</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2023</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76674B05-9B2D-4420-9B3F-841235A3FF7E}">
          <x14:formula1>
            <xm:f>Input!$A$3:$A$40</xm:f>
          </x14:formula1>
          <xm:sqref>B1</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14CE4-93CA-4A8B-ABA4-C6A2807101E3}">
  <sheetPr>
    <tabColor rgb="FFC4BD97"/>
    <pageSetUpPr fitToPage="1"/>
  </sheetPr>
  <dimension ref="A1:G47"/>
  <sheetViews>
    <sheetView workbookViewId="0">
      <selection activeCell="B8" sqref="B8"/>
    </sheetView>
  </sheetViews>
  <sheetFormatPr defaultColWidth="8.6328125" defaultRowHeight="14.5" x14ac:dyDescent="0.35"/>
  <cols>
    <col min="1" max="1" width="35.6328125" customWidth="1"/>
    <col min="2" max="2" width="64.6328125" customWidth="1"/>
  </cols>
  <sheetData>
    <row r="1" spans="1:2" x14ac:dyDescent="0.35">
      <c r="A1" s="3" t="s">
        <v>2024</v>
      </c>
      <c r="B1" s="4" t="s">
        <v>2025</v>
      </c>
    </row>
    <row r="2" spans="1:2" x14ac:dyDescent="0.35">
      <c r="A2" s="5" t="s">
        <v>2026</v>
      </c>
      <c r="B2" s="6"/>
    </row>
    <row r="3" spans="1:2" x14ac:dyDescent="0.35">
      <c r="A3" s="3" t="s">
        <v>2027</v>
      </c>
      <c r="B3" s="7"/>
    </row>
    <row r="4" spans="1:2" ht="29" x14ac:dyDescent="0.35">
      <c r="A4" s="5" t="s">
        <v>2028</v>
      </c>
      <c r="B4" s="27" t="s">
        <v>2029</v>
      </c>
    </row>
    <row r="5" spans="1:2" x14ac:dyDescent="0.35">
      <c r="A5" s="3" t="s">
        <v>2030</v>
      </c>
      <c r="B5" s="7"/>
    </row>
    <row r="6" spans="1:2" x14ac:dyDescent="0.35">
      <c r="A6" s="5" t="s">
        <v>2031</v>
      </c>
      <c r="B6" s="10"/>
    </row>
    <row r="7" spans="1:2" ht="72.5" x14ac:dyDescent="0.35">
      <c r="A7" s="3" t="s">
        <v>2032</v>
      </c>
      <c r="B7" s="4" t="s">
        <v>2033</v>
      </c>
    </row>
    <row r="8" spans="1:2" ht="29" x14ac:dyDescent="0.35">
      <c r="A8" s="8" t="s">
        <v>2034</v>
      </c>
      <c r="B8" s="6" t="s">
        <v>2035</v>
      </c>
    </row>
    <row r="9" spans="1:2" x14ac:dyDescent="0.35">
      <c r="A9" s="3" t="s">
        <v>2036</v>
      </c>
      <c r="B9" s="7" t="s">
        <v>2037</v>
      </c>
    </row>
    <row r="10" spans="1:2" ht="29" x14ac:dyDescent="0.35">
      <c r="A10" s="5" t="s">
        <v>2038</v>
      </c>
      <c r="B10" s="14" t="s">
        <v>2039</v>
      </c>
    </row>
    <row r="11" spans="1:2" x14ac:dyDescent="0.35">
      <c r="A11" s="3" t="s">
        <v>2040</v>
      </c>
      <c r="B11" s="7"/>
    </row>
    <row r="12" spans="1:2" x14ac:dyDescent="0.35">
      <c r="A12" s="5" t="s">
        <v>2041</v>
      </c>
      <c r="B12" s="9"/>
    </row>
    <row r="13" spans="1:2" x14ac:dyDescent="0.35">
      <c r="A13" s="3" t="s">
        <v>2042</v>
      </c>
      <c r="B13" s="4" t="str">
        <f>LEFT(B32,LEN(B32)-2)</f>
        <v>Otsene toetus (Economic)</v>
      </c>
    </row>
    <row r="14" spans="1:2" ht="87" x14ac:dyDescent="0.35">
      <c r="A14" s="5" t="s">
        <v>2043</v>
      </c>
      <c r="B14" s="44" t="s">
        <v>2044</v>
      </c>
    </row>
    <row r="15" spans="1:2" ht="29" x14ac:dyDescent="0.35">
      <c r="A15" s="3" t="s">
        <v>2045</v>
      </c>
      <c r="B15" s="4" t="str">
        <f>LEFT(B39,LEN(B39)-2)</f>
        <v>Rakendatud (Adopted or Expired)</v>
      </c>
    </row>
    <row r="16" spans="1:2" ht="29" x14ac:dyDescent="0.35">
      <c r="A16" s="5" t="s">
        <v>2046</v>
      </c>
      <c r="B16" s="10" t="s">
        <v>2047</v>
      </c>
    </row>
    <row r="17" spans="1:2" ht="29" x14ac:dyDescent="0.35">
      <c r="A17" s="3" t="s">
        <v>2048</v>
      </c>
      <c r="B17" s="4" t="s">
        <v>2049</v>
      </c>
    </row>
    <row r="18" spans="1:2" ht="29" x14ac:dyDescent="0.35">
      <c r="A18" s="5" t="s">
        <v>2050</v>
      </c>
      <c r="B18" s="10" t="s">
        <v>2051</v>
      </c>
    </row>
    <row r="19" spans="1:2" ht="29" x14ac:dyDescent="0.35">
      <c r="A19" s="3" t="s">
        <v>2052</v>
      </c>
      <c r="B19" s="4"/>
    </row>
    <row r="20" spans="1:2" x14ac:dyDescent="0.35">
      <c r="A20" s="5" t="s">
        <v>2053</v>
      </c>
      <c r="B20" s="10"/>
    </row>
    <row r="22" spans="1:2" x14ac:dyDescent="0.35">
      <c r="A22" s="2" t="s">
        <v>2054</v>
      </c>
    </row>
    <row r="23" spans="1:2" x14ac:dyDescent="0.35">
      <c r="A23" t="str">
        <f>Input!B3</f>
        <v>Otsene toetus (Economic)</v>
      </c>
      <c r="B23" t="s">
        <v>2055</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2056</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2057</v>
      </c>
    </row>
    <row r="35" spans="1:7" x14ac:dyDescent="0.35">
      <c r="A35" t="str">
        <f>Input!C3</f>
        <v>Rakendatud (Adopted or Expired)</v>
      </c>
      <c r="B35" t="s">
        <v>2058</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2059</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EF5978F9-9EBF-4D35-995B-F9C59C433E97}">
          <x14:formula1>
            <xm:f>Input!$A$3:$A$40</xm:f>
          </x14:formula1>
          <xm:sqref>B1</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C9916-56E8-4BD9-8079-D1C4CA8A9D6E}">
  <sheetPr>
    <tabColor rgb="FFC4BD97"/>
    <pageSetUpPr fitToPage="1"/>
  </sheetPr>
  <dimension ref="A1:G47"/>
  <sheetViews>
    <sheetView workbookViewId="0">
      <selection activeCell="D7" sqref="D7"/>
    </sheetView>
  </sheetViews>
  <sheetFormatPr defaultColWidth="8.6328125" defaultRowHeight="14.5" x14ac:dyDescent="0.35"/>
  <cols>
    <col min="1" max="1" width="35.6328125" customWidth="1"/>
    <col min="2" max="2" width="64.6328125" customWidth="1"/>
  </cols>
  <sheetData>
    <row r="1" spans="1:2" x14ac:dyDescent="0.35">
      <c r="A1" s="3" t="s">
        <v>2060</v>
      </c>
      <c r="B1" s="4" t="s">
        <v>2061</v>
      </c>
    </row>
    <row r="2" spans="1:2" x14ac:dyDescent="0.35">
      <c r="A2" s="5" t="s">
        <v>2062</v>
      </c>
      <c r="B2" s="6"/>
    </row>
    <row r="3" spans="1:2" x14ac:dyDescent="0.35">
      <c r="A3" s="3" t="s">
        <v>2063</v>
      </c>
      <c r="B3" s="7"/>
    </row>
    <row r="4" spans="1:2" x14ac:dyDescent="0.35">
      <c r="A4" s="5" t="s">
        <v>2064</v>
      </c>
      <c r="B4" s="6" t="s">
        <v>2065</v>
      </c>
    </row>
    <row r="5" spans="1:2" x14ac:dyDescent="0.35">
      <c r="A5" s="3" t="s">
        <v>2066</v>
      </c>
      <c r="B5" s="7"/>
    </row>
    <row r="6" spans="1:2" x14ac:dyDescent="0.35">
      <c r="A6" s="5" t="s">
        <v>2067</v>
      </c>
      <c r="B6" s="10"/>
    </row>
    <row r="7" spans="1:2" ht="159.5" x14ac:dyDescent="0.35">
      <c r="A7" s="3" t="s">
        <v>2068</v>
      </c>
      <c r="B7" s="4" t="s">
        <v>2069</v>
      </c>
    </row>
    <row r="8" spans="1:2" ht="29" x14ac:dyDescent="0.35">
      <c r="A8" s="8" t="s">
        <v>2070</v>
      </c>
      <c r="B8" s="6"/>
    </row>
    <row r="9" spans="1:2" x14ac:dyDescent="0.35">
      <c r="A9" s="3" t="s">
        <v>2071</v>
      </c>
      <c r="B9" s="7" t="s">
        <v>2072</v>
      </c>
    </row>
    <row r="10" spans="1:2" ht="29" x14ac:dyDescent="0.35">
      <c r="A10" s="5" t="s">
        <v>2073</v>
      </c>
      <c r="B10" s="14" t="s">
        <v>2074</v>
      </c>
    </row>
    <row r="11" spans="1:2" x14ac:dyDescent="0.35">
      <c r="A11" s="3" t="s">
        <v>2075</v>
      </c>
      <c r="B11" s="7"/>
    </row>
    <row r="12" spans="1:2" x14ac:dyDescent="0.35">
      <c r="A12" s="5" t="s">
        <v>2076</v>
      </c>
      <c r="B12" s="9"/>
    </row>
    <row r="13" spans="1:2" x14ac:dyDescent="0.35">
      <c r="A13" s="3" t="s">
        <v>2077</v>
      </c>
      <c r="B13" s="4" t="str">
        <f>LEFT(B32,LEN(B32)-2)</f>
        <v>Otsene toetus (Economic)</v>
      </c>
    </row>
    <row r="14" spans="1:2" ht="87" x14ac:dyDescent="0.35">
      <c r="A14" s="5" t="s">
        <v>2078</v>
      </c>
      <c r="B14" s="44" t="s">
        <v>2079</v>
      </c>
    </row>
    <row r="15" spans="1:2" ht="29" x14ac:dyDescent="0.35">
      <c r="A15" s="3" t="s">
        <v>2080</v>
      </c>
      <c r="B15" s="4" t="str">
        <f>LEFT(B39,LEN(B39)-2)</f>
        <v>Rakendatud (Adopted or Expired)</v>
      </c>
    </row>
    <row r="16" spans="1:2" ht="29" x14ac:dyDescent="0.35">
      <c r="A16" s="5" t="s">
        <v>2081</v>
      </c>
      <c r="B16" s="10" t="s">
        <v>2082</v>
      </c>
    </row>
    <row r="17" spans="1:2" ht="29" x14ac:dyDescent="0.35">
      <c r="A17" s="3" t="s">
        <v>2083</v>
      </c>
      <c r="B17" s="4" t="s">
        <v>2084</v>
      </c>
    </row>
    <row r="18" spans="1:2" ht="29" x14ac:dyDescent="0.35">
      <c r="A18" s="5" t="s">
        <v>2085</v>
      </c>
      <c r="B18" s="10" t="s">
        <v>2086</v>
      </c>
    </row>
    <row r="19" spans="1:2" ht="29" x14ac:dyDescent="0.35">
      <c r="A19" s="3" t="s">
        <v>2087</v>
      </c>
      <c r="B19" s="4"/>
    </row>
    <row r="20" spans="1:2" x14ac:dyDescent="0.35">
      <c r="A20" s="5" t="s">
        <v>2088</v>
      </c>
      <c r="B20" s="10"/>
    </row>
    <row r="22" spans="1:2" x14ac:dyDescent="0.35">
      <c r="A22" s="2" t="s">
        <v>2089</v>
      </c>
    </row>
    <row r="23" spans="1:2" x14ac:dyDescent="0.35">
      <c r="A23" t="str">
        <f>Input!B3</f>
        <v>Otsene toetus (Economic)</v>
      </c>
      <c r="B23" t="s">
        <v>2090</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2091</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2092</v>
      </c>
    </row>
    <row r="35" spans="1:7" x14ac:dyDescent="0.35">
      <c r="A35" t="str">
        <f>Input!C3</f>
        <v>Rakendatud (Adopted or Expired)</v>
      </c>
      <c r="B35" t="s">
        <v>2093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2094</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FADB2C34-78FB-4153-B23C-CEC739E38323}">
          <x14:formula1>
            <xm:f>Input!$A$3:$A$40</xm:f>
          </x14:formula1>
          <xm:sqref>B1</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B465B-466B-4A90-8066-AD262C5E3446}">
  <sheetPr>
    <tabColor rgb="FFC4BD97"/>
    <pageSetUpPr fitToPage="1"/>
  </sheetPr>
  <dimension ref="A1:G47"/>
  <sheetViews>
    <sheetView workbookViewId="0">
      <selection activeCell="B7" sqref="B7"/>
    </sheetView>
  </sheetViews>
  <sheetFormatPr defaultColWidth="8.6328125" defaultRowHeight="14.5" x14ac:dyDescent="0.35"/>
  <cols>
    <col min="1" max="1" width="35.6328125" customWidth="1"/>
    <col min="2" max="2" width="64.6328125" customWidth="1"/>
  </cols>
  <sheetData>
    <row r="1" spans="1:3" x14ac:dyDescent="0.35">
      <c r="A1" s="3" t="s">
        <v>2095</v>
      </c>
      <c r="B1" s="4" t="s">
        <v>2096</v>
      </c>
      <c r="C1" s="25"/>
    </row>
    <row r="2" spans="1:3" x14ac:dyDescent="0.35">
      <c r="A2" s="5" t="s">
        <v>2097</v>
      </c>
      <c r="B2" s="6" t="s">
        <v>2098</v>
      </c>
    </row>
    <row r="3" spans="1:3" x14ac:dyDescent="0.35">
      <c r="A3" s="3" t="s">
        <v>2099</v>
      </c>
      <c r="B3" s="7"/>
    </row>
    <row r="4" spans="1:3" x14ac:dyDescent="0.35">
      <c r="A4" s="5" t="s">
        <v>2100</v>
      </c>
      <c r="B4" s="6" t="s">
        <v>2101</v>
      </c>
    </row>
    <row r="5" spans="1:3" x14ac:dyDescent="0.35">
      <c r="A5" s="3" t="s">
        <v>2102</v>
      </c>
      <c r="B5" s="7" t="s">
        <v>2103</v>
      </c>
      <c r="C5" s="25"/>
    </row>
    <row r="6" spans="1:3" x14ac:dyDescent="0.35">
      <c r="A6" s="5" t="s">
        <v>2104</v>
      </c>
      <c r="B6" s="10"/>
    </row>
    <row r="7" spans="1:3" ht="275.5" x14ac:dyDescent="0.35">
      <c r="A7" s="3" t="s">
        <v>2105</v>
      </c>
      <c r="B7" s="112" t="s">
        <v>2106</v>
      </c>
      <c r="C7" s="25"/>
    </row>
    <row r="8" spans="1:3" ht="29" x14ac:dyDescent="0.35">
      <c r="A8" s="8" t="s">
        <v>2107</v>
      </c>
      <c r="B8" s="6" t="s">
        <v>2108</v>
      </c>
    </row>
    <row r="9" spans="1:3" x14ac:dyDescent="0.35">
      <c r="A9" s="3" t="s">
        <v>2109</v>
      </c>
      <c r="B9" s="7" t="s">
        <v>2110</v>
      </c>
    </row>
    <row r="10" spans="1:3" ht="29" x14ac:dyDescent="0.35">
      <c r="A10" s="5" t="s">
        <v>2111</v>
      </c>
      <c r="B10" s="14"/>
    </row>
    <row r="11" spans="1:3" x14ac:dyDescent="0.35">
      <c r="A11" s="3" t="s">
        <v>2112</v>
      </c>
      <c r="B11" s="7"/>
    </row>
    <row r="12" spans="1:3" x14ac:dyDescent="0.35">
      <c r="A12" s="5" t="s">
        <v>2113</v>
      </c>
      <c r="B12" s="9"/>
    </row>
    <row r="13" spans="1:3" x14ac:dyDescent="0.35">
      <c r="A13" s="3" t="s">
        <v>2114</v>
      </c>
      <c r="B13" s="4" t="str">
        <f>LEFT(B32,LEN(B32)-2)</f>
        <v>Maksundus (Fiscal)</v>
      </c>
    </row>
    <row r="14" spans="1:3" ht="29" x14ac:dyDescent="0.35">
      <c r="A14" s="5" t="s">
        <v>2115</v>
      </c>
      <c r="B14" s="26"/>
    </row>
    <row r="15" spans="1:3" ht="29" x14ac:dyDescent="0.35">
      <c r="A15" s="3" t="s">
        <v>2116</v>
      </c>
      <c r="B15" s="4" t="str">
        <f>LEFT(B39,LEN(B39)-2)</f>
        <v>Käimasolev (Implemented)</v>
      </c>
    </row>
    <row r="16" spans="1:3" ht="29" x14ac:dyDescent="0.35">
      <c r="A16" s="5" t="s">
        <v>2117</v>
      </c>
      <c r="B16" s="44" t="s">
        <v>2118</v>
      </c>
    </row>
    <row r="17" spans="1:2" ht="29" x14ac:dyDescent="0.35">
      <c r="A17" s="3" t="s">
        <v>2119</v>
      </c>
      <c r="B17" s="4" t="s">
        <v>2120</v>
      </c>
    </row>
    <row r="18" spans="1:2" ht="29" x14ac:dyDescent="0.35">
      <c r="A18" s="5" t="s">
        <v>2121</v>
      </c>
      <c r="B18" s="10" t="s">
        <v>2122</v>
      </c>
    </row>
    <row r="19" spans="1:2" ht="29" x14ac:dyDescent="0.35">
      <c r="A19" s="3" t="s">
        <v>2123</v>
      </c>
      <c r="B19" s="117" t="s">
        <v>2124</v>
      </c>
    </row>
    <row r="20" spans="1:2" x14ac:dyDescent="0.35">
      <c r="A20" s="5" t="s">
        <v>2125</v>
      </c>
      <c r="B20" s="10"/>
    </row>
    <row r="22" spans="1:2" x14ac:dyDescent="0.35">
      <c r="A22" s="2" t="s">
        <v>2126</v>
      </c>
    </row>
    <row r="23" spans="1:2" x14ac:dyDescent="0.35">
      <c r="A23" t="str">
        <f>Input!B3</f>
        <v>Otsene toetus (Economic)</v>
      </c>
    </row>
    <row r="24" spans="1:2" x14ac:dyDescent="0.35">
      <c r="A24" t="str">
        <f>Input!B4</f>
        <v>Haridus (Education)</v>
      </c>
    </row>
    <row r="25" spans="1:2" x14ac:dyDescent="0.35">
      <c r="A25" t="str">
        <f>Input!B5</f>
        <v>Maksundus (Fiscal)</v>
      </c>
      <c r="B25" t="s">
        <v>2127</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2128</v>
      </c>
      <c r="B32" t="str">
        <f>CONCATENATE(IF(NOT(ISBLANK(B23)),A23&amp;"; ",""),IF(NOT(ISBLANK(B24)),A24&amp;"; ",""),IF(NOT(ISBLANK(B25)),A25&amp;"; ",""),IF(NOT(ISBLANK(B26)),A26&amp;"; ",""),IF(NOT(ISBLANK(B27)),A27&amp;"; ",""),IF(NOT(ISBLANK(B28)),A28&amp;"; ",""),IF(NOT(ISBLANK(B29)),A29&amp;"; ",""),IF(NOT(ISBLANK(B30)),A30&amp;"; ",""),,IF(NOT(ISBLANK(B31)),A31&amp;"; ",""))</f>
        <v xml:space="preserve">Maksundus (Fiscal); </v>
      </c>
    </row>
    <row r="34" spans="1:7" x14ac:dyDescent="0.35">
      <c r="A34" s="2" t="s">
        <v>2129</v>
      </c>
    </row>
    <row r="35" spans="1:7" x14ac:dyDescent="0.35">
      <c r="A35" t="str">
        <f>Input!C3</f>
        <v>Rakendatud (Adopted or Expired)</v>
      </c>
    </row>
    <row r="36" spans="1:7" x14ac:dyDescent="0.35">
      <c r="A36" t="str">
        <f>Input!C4</f>
        <v>Käimasolev (Implemented)</v>
      </c>
      <c r="B36" t="s">
        <v>2130</v>
      </c>
    </row>
    <row r="37" spans="1:7" x14ac:dyDescent="0.35">
      <c r="A37" t="str">
        <f>Input!C5</f>
        <v>Planeeritud (Planned)</v>
      </c>
    </row>
    <row r="38" spans="1:7" x14ac:dyDescent="0.35">
      <c r="A38" t="str">
        <f>Input!C6</f>
        <v>Kavandamisel (Provisional)</v>
      </c>
    </row>
    <row r="39" spans="1:7" x14ac:dyDescent="0.35">
      <c r="A39" t="s">
        <v>2131</v>
      </c>
      <c r="B39" t="str">
        <f>CONCATENATE(IF(NOT(ISBLANK(B35)),A35&amp;"; ", ""),IF(NOT(ISBLANK(B36)),A36&amp;"; ",""),IF(NOT(ISBLANK(B37)),A37&amp;"; ",""),IF(NOT(ISBLANK(B38)),A38&amp;"; ",""))</f>
        <v xml:space="preserve">Käimasolev (Implemented); </v>
      </c>
    </row>
    <row r="47" spans="1:7" x14ac:dyDescent="0.35">
      <c r="G47" s="15"/>
    </row>
  </sheetData>
  <hyperlinks>
    <hyperlink ref="B19" r:id="rId1" xr:uid="{33AAA330-486F-4238-B696-9D389653AE94}"/>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DA005B5E-A04C-475D-A3A5-CF02D9B29D03}">
          <x14:formula1>
            <xm:f>Input!$A$3:$A$40</xm:f>
          </x14:formula1>
          <xm:sqref>B1</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0C865-1075-4898-B1AE-926C39F5D5E8}">
  <sheetPr codeName="Leht12">
    <tabColor theme="9" tint="0.39997558519241921"/>
    <pageSetUpPr fitToPage="1"/>
  </sheetPr>
  <dimension ref="A1:G47"/>
  <sheetViews>
    <sheetView workbookViewId="0">
      <selection activeCell="E8" sqref="E8"/>
    </sheetView>
  </sheetViews>
  <sheetFormatPr defaultColWidth="8.6328125" defaultRowHeight="14.5" x14ac:dyDescent="0.35"/>
  <cols>
    <col min="1" max="1" width="35.6328125" customWidth="1"/>
    <col min="2" max="2" width="64.6328125" customWidth="1"/>
  </cols>
  <sheetData>
    <row r="1" spans="1:2" x14ac:dyDescent="0.35">
      <c r="A1" s="3" t="s">
        <v>2132</v>
      </c>
      <c r="B1" s="4" t="s">
        <v>2133</v>
      </c>
    </row>
    <row r="2" spans="1:2" x14ac:dyDescent="0.35">
      <c r="A2" s="5" t="s">
        <v>2134</v>
      </c>
      <c r="B2" s="6" t="s">
        <v>2135</v>
      </c>
    </row>
    <row r="3" spans="1:2" x14ac:dyDescent="0.35">
      <c r="A3" s="3" t="s">
        <v>2136</v>
      </c>
      <c r="B3" s="7" t="str">
        <f ca="1">MID(CELL("filename",A1),FIND("]",CELL("filename",A1))+1,255)</f>
        <v>TR1</v>
      </c>
    </row>
    <row r="4" spans="1:2" x14ac:dyDescent="0.35">
      <c r="A4" s="5" t="s">
        <v>2137</v>
      </c>
      <c r="B4" s="6" t="s">
        <v>2138</v>
      </c>
    </row>
    <row r="5" spans="1:2" x14ac:dyDescent="0.35">
      <c r="A5" s="3" t="s">
        <v>2139</v>
      </c>
      <c r="B5" s="7" t="s">
        <v>2140</v>
      </c>
    </row>
    <row r="6" spans="1:2" x14ac:dyDescent="0.35">
      <c r="A6" s="5" t="s">
        <v>2141</v>
      </c>
      <c r="B6" s="6" t="s">
        <v>2142</v>
      </c>
    </row>
    <row r="7" spans="1:2" ht="261" x14ac:dyDescent="0.35">
      <c r="A7" s="3" t="s">
        <v>2143</v>
      </c>
      <c r="B7" s="7" t="s">
        <v>2144</v>
      </c>
    </row>
    <row r="8" spans="1:2" ht="29" x14ac:dyDescent="0.35">
      <c r="A8" s="8" t="s">
        <v>2145</v>
      </c>
      <c r="B8" s="6" t="s">
        <v>2146</v>
      </c>
    </row>
    <row r="9" spans="1:2" x14ac:dyDescent="0.35">
      <c r="A9" s="3" t="s">
        <v>2147</v>
      </c>
      <c r="B9" s="7" t="s">
        <v>2148</v>
      </c>
    </row>
    <row r="10" spans="1:2" ht="29" x14ac:dyDescent="0.35">
      <c r="A10" s="5" t="s">
        <v>2149</v>
      </c>
      <c r="B10" s="6" t="s">
        <v>2150</v>
      </c>
    </row>
    <row r="11" spans="1:2" x14ac:dyDescent="0.35">
      <c r="A11" s="3" t="s">
        <v>2151</v>
      </c>
      <c r="B11" s="7"/>
    </row>
    <row r="12" spans="1:2" x14ac:dyDescent="0.35">
      <c r="A12" s="5" t="s">
        <v>2152</v>
      </c>
      <c r="B12" s="81" t="s">
        <v>2153</v>
      </c>
    </row>
    <row r="13" spans="1:2" x14ac:dyDescent="0.35">
      <c r="A13" s="3" t="s">
        <v>2154</v>
      </c>
      <c r="B13" s="4" t="str">
        <f>LEFT(B32,LEN(B32)-2)</f>
        <v>Seadusandlus (Regulatory)</v>
      </c>
    </row>
    <row r="14" spans="1:2" ht="145" x14ac:dyDescent="0.35">
      <c r="A14" s="5" t="s">
        <v>2155</v>
      </c>
      <c r="B14" s="44" t="s">
        <v>2156</v>
      </c>
    </row>
    <row r="15" spans="1:2" ht="29" x14ac:dyDescent="0.35">
      <c r="A15" s="3" t="s">
        <v>2157</v>
      </c>
      <c r="B15" s="4" t="str">
        <f>LEFT(B39,LEN(B39)-2)</f>
        <v>Käimasolev (Implemented)</v>
      </c>
    </row>
    <row r="16" spans="1:2" ht="29" x14ac:dyDescent="0.35">
      <c r="A16" s="5" t="s">
        <v>2158</v>
      </c>
      <c r="B16" s="10" t="s">
        <v>2159</v>
      </c>
    </row>
    <row r="17" spans="1:2" ht="29" x14ac:dyDescent="0.35">
      <c r="A17" s="3" t="s">
        <v>2160</v>
      </c>
      <c r="B17" s="4" t="s">
        <v>2161</v>
      </c>
    </row>
    <row r="18" spans="1:2" ht="29" x14ac:dyDescent="0.35">
      <c r="A18" s="5" t="s">
        <v>2162</v>
      </c>
      <c r="B18" s="10" t="s">
        <v>2163</v>
      </c>
    </row>
    <row r="19" spans="1:2" ht="29" x14ac:dyDescent="0.35">
      <c r="A19" s="3" t="s">
        <v>2164</v>
      </c>
      <c r="B19" s="4"/>
    </row>
    <row r="20" spans="1:2" x14ac:dyDescent="0.35">
      <c r="A20" s="5" t="s">
        <v>2165</v>
      </c>
      <c r="B20" s="10" t="s">
        <v>2166</v>
      </c>
    </row>
    <row r="22" spans="1:2" x14ac:dyDescent="0.35">
      <c r="A22" s="2" t="s">
        <v>2167</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2168</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2169</v>
      </c>
      <c r="B32" t="str">
        <f>CONCATENATE(IF(NOT(ISBLANK(B23)),A23&amp;"; ",""),IF(NOT(ISBLANK(B24)),A24&amp;"; ",""),IF(NOT(ISBLANK(B25)),A25&amp;"; ",""),IF(NOT(ISBLANK(B26)),A26&amp;"; ",""),IF(NOT(ISBLANK(B27)),A27&amp;"; ",""),IF(NOT(ISBLANK(B28)),A28&amp;"; ",""),IF(NOT(ISBLANK(B29)),A29&amp;"; ",""),IF(NOT(ISBLANK(B30)),A30&amp;"; ",""),,IF(NOT(ISBLANK(B31)),A31&amp;"; ",""))</f>
        <v xml:space="preserve">Seadusandlus (Regulatory); </v>
      </c>
    </row>
    <row r="34" spans="1:7" x14ac:dyDescent="0.35">
      <c r="A34" s="2" t="s">
        <v>2170</v>
      </c>
    </row>
    <row r="35" spans="1:7" x14ac:dyDescent="0.35">
      <c r="A35" t="str">
        <f>Input!C3</f>
        <v>Rakendatud (Adopted or Expired)</v>
      </c>
    </row>
    <row r="36" spans="1:7" x14ac:dyDescent="0.35">
      <c r="A36" t="str">
        <f>Input!C4</f>
        <v>Käimasolev (Implemented)</v>
      </c>
      <c r="B36" t="s">
        <v>2171</v>
      </c>
    </row>
    <row r="37" spans="1:7" x14ac:dyDescent="0.35">
      <c r="A37" t="str">
        <f>Input!C5</f>
        <v>Planeeritud (Planned)</v>
      </c>
    </row>
    <row r="38" spans="1:7" x14ac:dyDescent="0.35">
      <c r="A38" t="str">
        <f>Input!C6</f>
        <v>Kavandamisel (Provisional)</v>
      </c>
    </row>
    <row r="39" spans="1:7" x14ac:dyDescent="0.35">
      <c r="A39" t="s">
        <v>2172</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2652649-891D-4047-A8D6-AC1E69AE1312}">
          <x14:formula1>
            <xm:f>Input!$A$3:$A$40</xm:f>
          </x14:formula1>
          <xm:sqref>B1</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794ED-3F7A-4B7A-83FE-AB3B671C650F}">
  <sheetPr codeName="Leht13">
    <tabColor rgb="FFFABF8F"/>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2173</v>
      </c>
      <c r="B1" s="4" t="s">
        <v>2174</v>
      </c>
    </row>
    <row r="2" spans="1:2" x14ac:dyDescent="0.35">
      <c r="A2" s="5" t="s">
        <v>2175</v>
      </c>
      <c r="B2" s="6"/>
    </row>
    <row r="3" spans="1:2" x14ac:dyDescent="0.35">
      <c r="A3" s="3" t="s">
        <v>2176</v>
      </c>
      <c r="B3" s="7" t="str">
        <f ca="1">MID(CELL("filename",A1),FIND("]",CELL("filename",A1))+1,255)</f>
        <v>TR2</v>
      </c>
    </row>
    <row r="4" spans="1:2" x14ac:dyDescent="0.35">
      <c r="A4" s="5" t="s">
        <v>2177</v>
      </c>
      <c r="B4" s="6" t="s">
        <v>2178</v>
      </c>
    </row>
    <row r="5" spans="1:2" x14ac:dyDescent="0.35">
      <c r="A5" s="3" t="s">
        <v>2179</v>
      </c>
      <c r="B5" s="7" t="s">
        <v>2180</v>
      </c>
    </row>
    <row r="6" spans="1:2" x14ac:dyDescent="0.35">
      <c r="A6" s="5" t="s">
        <v>2181</v>
      </c>
      <c r="B6" s="6"/>
    </row>
    <row r="7" spans="1:2" ht="29" x14ac:dyDescent="0.35">
      <c r="A7" s="3" t="s">
        <v>2182</v>
      </c>
      <c r="B7" s="7" t="s">
        <v>2183</v>
      </c>
    </row>
    <row r="8" spans="1:2" ht="29" x14ac:dyDescent="0.35">
      <c r="A8" s="8" t="s">
        <v>2184</v>
      </c>
      <c r="B8" s="6" t="s">
        <v>2185</v>
      </c>
    </row>
    <row r="9" spans="1:2" x14ac:dyDescent="0.35">
      <c r="A9" s="3" t="s">
        <v>2186</v>
      </c>
      <c r="B9" s="7" t="s">
        <v>2187</v>
      </c>
    </row>
    <row r="10" spans="1:2" ht="29" x14ac:dyDescent="0.35">
      <c r="A10" s="5" t="s">
        <v>2188</v>
      </c>
      <c r="B10" s="6" t="s">
        <v>2189</v>
      </c>
    </row>
    <row r="11" spans="1:2" x14ac:dyDescent="0.35">
      <c r="A11" s="3" t="s">
        <v>2190</v>
      </c>
      <c r="B11" s="7"/>
    </row>
    <row r="12" spans="1:2" x14ac:dyDescent="0.35">
      <c r="A12" s="5" t="s">
        <v>2191</v>
      </c>
      <c r="B12" s="9"/>
    </row>
    <row r="13" spans="1:2" x14ac:dyDescent="0.35">
      <c r="A13" s="3" t="s">
        <v>2192</v>
      </c>
      <c r="B13" s="4" t="str">
        <f>LEFT(B32,LEN(B32)-2)</f>
        <v>Otsene toetus (Economic)</v>
      </c>
    </row>
    <row r="14" spans="1:2" ht="130.5" x14ac:dyDescent="0.35">
      <c r="A14" s="5" t="s">
        <v>2193</v>
      </c>
      <c r="B14" s="44" t="s">
        <v>2194</v>
      </c>
    </row>
    <row r="15" spans="1:2" ht="29" x14ac:dyDescent="0.35">
      <c r="A15" s="3" t="s">
        <v>2195</v>
      </c>
      <c r="B15" s="4" t="str">
        <f>LEFT(B39,LEN(B39)-2)</f>
        <v>Käimasolev (Implemented)</v>
      </c>
    </row>
    <row r="16" spans="1:2" ht="29" x14ac:dyDescent="0.35">
      <c r="A16" s="5" t="s">
        <v>2196</v>
      </c>
      <c r="B16" s="10"/>
    </row>
    <row r="17" spans="1:2" ht="29" x14ac:dyDescent="0.35">
      <c r="A17" s="3" t="s">
        <v>2197</v>
      </c>
      <c r="B17" s="4" t="s">
        <v>2198</v>
      </c>
    </row>
    <row r="18" spans="1:2" ht="29" x14ac:dyDescent="0.35">
      <c r="A18" s="5" t="s">
        <v>2199</v>
      </c>
      <c r="B18" s="10" t="s">
        <v>2200</v>
      </c>
    </row>
    <row r="19" spans="1:2" ht="29" x14ac:dyDescent="0.35">
      <c r="A19" s="3" t="s">
        <v>2201</v>
      </c>
      <c r="B19" s="4"/>
    </row>
    <row r="20" spans="1:2" x14ac:dyDescent="0.35">
      <c r="A20" s="5" t="s">
        <v>2202</v>
      </c>
      <c r="B20" s="10" t="s">
        <v>2203</v>
      </c>
    </row>
    <row r="22" spans="1:2" x14ac:dyDescent="0.35">
      <c r="A22" s="2" t="s">
        <v>2204</v>
      </c>
    </row>
    <row r="23" spans="1:2" x14ac:dyDescent="0.35">
      <c r="A23" t="str">
        <f>Input!B3</f>
        <v>Otsene toetus (Economic)</v>
      </c>
      <c r="B23" t="s">
        <v>2205</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2206</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2207</v>
      </c>
    </row>
    <row r="35" spans="1:7" x14ac:dyDescent="0.35">
      <c r="A35" t="str">
        <f>Input!C3</f>
        <v>Rakendatud (Adopted or Expired)</v>
      </c>
    </row>
    <row r="36" spans="1:7" x14ac:dyDescent="0.35">
      <c r="A36" t="str">
        <f>Input!C4</f>
        <v>Käimasolev (Implemented)</v>
      </c>
      <c r="B36" t="s">
        <v>2208</v>
      </c>
    </row>
    <row r="37" spans="1:7" x14ac:dyDescent="0.35">
      <c r="A37" t="str">
        <f>Input!C5</f>
        <v>Planeeritud (Planned)</v>
      </c>
    </row>
    <row r="38" spans="1:7" x14ac:dyDescent="0.35">
      <c r="A38" t="str">
        <f>Input!C6</f>
        <v>Kavandamisel (Provisional)</v>
      </c>
    </row>
    <row r="39" spans="1:7" x14ac:dyDescent="0.35">
      <c r="A39" t="s">
        <v>2209</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0C4B2FD-0071-4348-BFE6-33CA668B2351}">
          <x14:formula1>
            <xm:f>Input!$A$3:$A$40</xm:f>
          </x14:formula1>
          <xm:sqref>B1</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92A10-651B-459C-9579-186CEFC388A1}">
  <sheetPr>
    <tabColor rgb="FFFABF8F"/>
    <pageSetUpPr fitToPage="1"/>
  </sheetPr>
  <dimension ref="A1:G47"/>
  <sheetViews>
    <sheetView workbookViewId="0">
      <selection activeCell="B12" sqref="B12"/>
    </sheetView>
  </sheetViews>
  <sheetFormatPr defaultColWidth="8.6328125" defaultRowHeight="14.5" x14ac:dyDescent="0.35"/>
  <cols>
    <col min="1" max="1" width="35.6328125" customWidth="1"/>
    <col min="2" max="2" width="64.6328125" customWidth="1"/>
  </cols>
  <sheetData>
    <row r="1" spans="1:2" x14ac:dyDescent="0.35">
      <c r="A1" s="3" t="s">
        <v>2210</v>
      </c>
      <c r="B1" s="4" t="s">
        <v>2211</v>
      </c>
    </row>
    <row r="2" spans="1:2" x14ac:dyDescent="0.35">
      <c r="A2" s="5" t="s">
        <v>2212</v>
      </c>
      <c r="B2" s="6"/>
    </row>
    <row r="3" spans="1:2" x14ac:dyDescent="0.35">
      <c r="A3" s="3" t="s">
        <v>2213</v>
      </c>
      <c r="B3" s="7" t="str">
        <f ca="1">MID(CELL("filename",A1),FIND("]",CELL("filename",A1))+1,255)</f>
        <v>TR2a</v>
      </c>
    </row>
    <row r="4" spans="1:2" x14ac:dyDescent="0.35">
      <c r="A4" s="5" t="s">
        <v>2214</v>
      </c>
      <c r="B4" s="6" t="s">
        <v>2215</v>
      </c>
    </row>
    <row r="5" spans="1:2" x14ac:dyDescent="0.35">
      <c r="A5" s="3" t="s">
        <v>2216</v>
      </c>
      <c r="B5" s="7" t="s">
        <v>2217</v>
      </c>
    </row>
    <row r="6" spans="1:2" x14ac:dyDescent="0.35">
      <c r="A6" s="5" t="s">
        <v>2218</v>
      </c>
      <c r="B6" s="10"/>
    </row>
    <row r="7" spans="1:2" ht="101.5" x14ac:dyDescent="0.35">
      <c r="A7" s="3" t="s">
        <v>2219</v>
      </c>
      <c r="B7" s="7" t="s">
        <v>2220</v>
      </c>
    </row>
    <row r="8" spans="1:2" ht="29" x14ac:dyDescent="0.35">
      <c r="A8" s="8" t="s">
        <v>2221</v>
      </c>
      <c r="B8" s="6" t="s">
        <v>2222</v>
      </c>
    </row>
    <row r="9" spans="1:2" x14ac:dyDescent="0.35">
      <c r="A9" s="3" t="s">
        <v>2223</v>
      </c>
      <c r="B9" s="7" t="s">
        <v>2224</v>
      </c>
    </row>
    <row r="10" spans="1:2" ht="29" x14ac:dyDescent="0.35">
      <c r="A10" s="5" t="s">
        <v>2225</v>
      </c>
      <c r="B10" s="6" t="s">
        <v>2226</v>
      </c>
    </row>
    <row r="11" spans="1:2" x14ac:dyDescent="0.35">
      <c r="A11" s="3" t="s">
        <v>2227</v>
      </c>
      <c r="B11" s="7"/>
    </row>
    <row r="12" spans="1:2" x14ac:dyDescent="0.35">
      <c r="A12" s="5" t="s">
        <v>2228</v>
      </c>
      <c r="B12" s="81" t="s">
        <v>2229</v>
      </c>
    </row>
    <row r="13" spans="1:2" x14ac:dyDescent="0.35">
      <c r="A13" s="3" t="s">
        <v>2230</v>
      </c>
      <c r="B13" s="4" t="str">
        <f>LEFT(B32,LEN(B32)-2)</f>
        <v>Otsene toetus (Economic)</v>
      </c>
    </row>
    <row r="14" spans="1:2" ht="130.5" x14ac:dyDescent="0.35">
      <c r="A14" s="5" t="s">
        <v>2231</v>
      </c>
      <c r="B14" s="44" t="s">
        <v>2232</v>
      </c>
    </row>
    <row r="15" spans="1:2" ht="29" x14ac:dyDescent="0.35">
      <c r="A15" s="3" t="s">
        <v>2233</v>
      </c>
      <c r="B15" s="4" t="str">
        <f>LEFT(B39,LEN(B39)-2)</f>
        <v>Käimasolev (Implemented)</v>
      </c>
    </row>
    <row r="16" spans="1:2" ht="29" x14ac:dyDescent="0.35">
      <c r="A16" s="5" t="s">
        <v>2234</v>
      </c>
      <c r="B16" s="10">
        <v>2015</v>
      </c>
    </row>
    <row r="17" spans="1:2" ht="29" x14ac:dyDescent="0.35">
      <c r="A17" s="3" t="s">
        <v>2235</v>
      </c>
      <c r="B17" s="4" t="s">
        <v>2236</v>
      </c>
    </row>
    <row r="18" spans="1:2" ht="29" x14ac:dyDescent="0.35">
      <c r="A18" s="5" t="s">
        <v>2237</v>
      </c>
      <c r="B18" s="10" t="s">
        <v>2238</v>
      </c>
    </row>
    <row r="19" spans="1:2" ht="29" x14ac:dyDescent="0.35">
      <c r="A19" s="3" t="s">
        <v>2239</v>
      </c>
      <c r="B19" s="4"/>
    </row>
    <row r="20" spans="1:2" ht="58" x14ac:dyDescent="0.35">
      <c r="A20" s="5" t="s">
        <v>2240</v>
      </c>
      <c r="B20" s="10" t="s">
        <v>2241</v>
      </c>
    </row>
    <row r="22" spans="1:2" x14ac:dyDescent="0.35">
      <c r="A22" s="2" t="s">
        <v>2242</v>
      </c>
    </row>
    <row r="23" spans="1:2" x14ac:dyDescent="0.35">
      <c r="A23" t="str">
        <f>Input!B3</f>
        <v>Otsene toetus (Economic)</v>
      </c>
      <c r="B23" t="s">
        <v>2243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2244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2245</v>
      </c>
    </row>
    <row r="35" spans="1:7" x14ac:dyDescent="0.35">
      <c r="A35" t="str">
        <f>Input!C3</f>
        <v>Rakendatud (Adopted or Expired)</v>
      </c>
    </row>
    <row r="36" spans="1:7" x14ac:dyDescent="0.35">
      <c r="A36" t="str">
        <f>Input!C4</f>
        <v>Käimasolev (Implemented)</v>
      </c>
      <c r="B36" t="s">
        <v>2246</v>
      </c>
    </row>
    <row r="37" spans="1:7" x14ac:dyDescent="0.35">
      <c r="A37" t="str">
        <f>Input!C5</f>
        <v>Planeeritud (Planned)</v>
      </c>
    </row>
    <row r="38" spans="1:7" x14ac:dyDescent="0.35">
      <c r="A38" t="str">
        <f>Input!C6</f>
        <v>Kavandamisel (Provisional)</v>
      </c>
    </row>
    <row r="39" spans="1:7" x14ac:dyDescent="0.35">
      <c r="A39" t="s">
        <v>2247</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75A41AE9-FA78-480D-B643-D3AA77FCC3C3}">
          <x14:formula1>
            <xm:f>Input!$A$3:$A$40</xm:f>
          </x14:formula1>
          <xm:sqref>B1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9BEC9-3EFF-4066-9B43-4744C0590551}">
  <dimension ref="A1:C29"/>
  <sheetViews>
    <sheetView workbookViewId="0">
      <selection activeCell="C9" sqref="C9:C11"/>
    </sheetView>
  </sheetViews>
  <sheetFormatPr defaultRowHeight="14.5" x14ac:dyDescent="0.35"/>
  <cols>
    <col min="1" max="1" width="25" customWidth="1"/>
    <col min="2" max="2" width="55.54296875" style="65" customWidth="1"/>
    <col min="3" max="3" width="64" customWidth="1"/>
  </cols>
  <sheetData>
    <row r="1" spans="1:3" ht="34" x14ac:dyDescent="0.35">
      <c r="A1" s="67" t="s">
        <v>753</v>
      </c>
      <c r="B1" s="67" t="s">
        <v>754</v>
      </c>
      <c r="C1" s="67" t="s">
        <v>755</v>
      </c>
    </row>
    <row r="2" spans="1:3" x14ac:dyDescent="0.35">
      <c r="A2" s="68" t="s">
        <v>756</v>
      </c>
      <c r="B2" s="69" t="s">
        <v>757</v>
      </c>
      <c r="C2" s="69" t="s">
        <v>758</v>
      </c>
    </row>
    <row r="3" spans="1:3" ht="58" x14ac:dyDescent="0.35">
      <c r="A3" s="68" t="s">
        <v>759</v>
      </c>
      <c r="B3" s="70" t="s">
        <v>760</v>
      </c>
      <c r="C3" s="115" t="s">
        <v>761</v>
      </c>
    </row>
    <row r="4" spans="1:3" x14ac:dyDescent="0.35">
      <c r="A4" s="68" t="s">
        <v>762</v>
      </c>
      <c r="B4" s="72" t="s">
        <v>763</v>
      </c>
      <c r="C4" s="69" t="s">
        <v>764</v>
      </c>
    </row>
    <row r="5" spans="1:3" x14ac:dyDescent="0.35">
      <c r="A5" s="68" t="s">
        <v>765</v>
      </c>
      <c r="B5" s="71" t="s">
        <v>766</v>
      </c>
      <c r="C5" s="69" t="s">
        <v>767</v>
      </c>
    </row>
    <row r="6" spans="1:3" x14ac:dyDescent="0.35">
      <c r="A6" s="68" t="s">
        <v>768</v>
      </c>
      <c r="B6" s="69" t="s">
        <v>769</v>
      </c>
      <c r="C6" s="116" t="s">
        <v>770</v>
      </c>
    </row>
    <row r="7" spans="1:3" x14ac:dyDescent="0.35">
      <c r="A7" s="68" t="s">
        <v>771</v>
      </c>
      <c r="B7" s="69" t="s">
        <v>772</v>
      </c>
      <c r="C7" s="69" t="s">
        <v>773</v>
      </c>
    </row>
    <row r="8" spans="1:3" x14ac:dyDescent="0.35">
      <c r="A8" s="68" t="s">
        <v>774</v>
      </c>
      <c r="B8" s="69" t="s">
        <v>775</v>
      </c>
      <c r="C8" s="84" t="s">
        <v>776</v>
      </c>
    </row>
    <row r="9" spans="1:3" ht="29" x14ac:dyDescent="0.35">
      <c r="A9" s="68" t="s">
        <v>777</v>
      </c>
      <c r="B9" s="69" t="s">
        <v>778</v>
      </c>
      <c r="C9" s="157" t="s">
        <v>779</v>
      </c>
    </row>
    <row r="10" spans="1:3" x14ac:dyDescent="0.35">
      <c r="A10" s="68" t="s">
        <v>780</v>
      </c>
      <c r="B10" s="69" t="s">
        <v>781</v>
      </c>
      <c r="C10" s="157"/>
    </row>
    <row r="11" spans="1:3" ht="29" x14ac:dyDescent="0.35">
      <c r="A11" s="68" t="s">
        <v>782</v>
      </c>
      <c r="B11" s="69" t="s">
        <v>783</v>
      </c>
      <c r="C11" s="157"/>
    </row>
    <row r="12" spans="1:3" x14ac:dyDescent="0.35">
      <c r="A12" s="68" t="s">
        <v>784</v>
      </c>
      <c r="B12" s="71" t="s">
        <v>785</v>
      </c>
      <c r="C12" s="84" t="s">
        <v>786</v>
      </c>
    </row>
    <row r="13" spans="1:3" ht="22.5" customHeight="1" x14ac:dyDescent="0.35">
      <c r="A13" s="68" t="s">
        <v>787</v>
      </c>
      <c r="B13" s="69" t="s">
        <v>788</v>
      </c>
      <c r="C13" s="158" t="s">
        <v>789</v>
      </c>
    </row>
    <row r="14" spans="1:3" ht="33.75" customHeight="1" x14ac:dyDescent="0.35">
      <c r="A14" s="68" t="s">
        <v>790</v>
      </c>
      <c r="B14" s="69" t="s">
        <v>791</v>
      </c>
      <c r="C14" s="159"/>
    </row>
    <row r="15" spans="1:3" ht="22.5" customHeight="1" x14ac:dyDescent="0.35">
      <c r="A15" s="59" t="s">
        <v>792</v>
      </c>
      <c r="B15" s="70" t="s">
        <v>793</v>
      </c>
      <c r="C15" s="159"/>
    </row>
    <row r="16" spans="1:3" ht="22.5" customHeight="1" x14ac:dyDescent="0.35">
      <c r="A16" s="59" t="s">
        <v>794</v>
      </c>
      <c r="B16" s="70" t="s">
        <v>795</v>
      </c>
      <c r="C16" s="159"/>
    </row>
    <row r="17" spans="1:3" ht="22.5" customHeight="1" x14ac:dyDescent="0.35">
      <c r="A17" s="59" t="s">
        <v>796</v>
      </c>
      <c r="B17" s="70" t="s">
        <v>797</v>
      </c>
      <c r="C17" s="159"/>
    </row>
    <row r="18" spans="1:3" ht="22.5" customHeight="1" x14ac:dyDescent="0.35">
      <c r="A18" s="59" t="s">
        <v>798</v>
      </c>
      <c r="B18" s="70" t="s">
        <v>799</v>
      </c>
      <c r="C18" s="159"/>
    </row>
    <row r="19" spans="1:3" ht="22.5" customHeight="1" x14ac:dyDescent="0.35">
      <c r="A19" s="59" t="s">
        <v>800</v>
      </c>
      <c r="B19" s="70" t="s">
        <v>801</v>
      </c>
      <c r="C19" s="159"/>
    </row>
    <row r="20" spans="1:3" ht="22.5" customHeight="1" x14ac:dyDescent="0.35">
      <c r="A20" s="59" t="s">
        <v>802</v>
      </c>
      <c r="B20" s="70" t="s">
        <v>803</v>
      </c>
      <c r="C20" s="160"/>
    </row>
    <row r="21" spans="1:3" ht="58" x14ac:dyDescent="0.35">
      <c r="A21" s="59" t="s">
        <v>804</v>
      </c>
      <c r="B21" s="70" t="s">
        <v>805</v>
      </c>
      <c r="C21" s="84" t="s">
        <v>806</v>
      </c>
    </row>
    <row r="22" spans="1:3" ht="43.5" x14ac:dyDescent="0.35">
      <c r="A22" s="59" t="s">
        <v>807</v>
      </c>
      <c r="B22" s="70" t="s">
        <v>808</v>
      </c>
      <c r="C22" s="161" t="s">
        <v>809</v>
      </c>
    </row>
    <row r="23" spans="1:3" ht="29" x14ac:dyDescent="0.35">
      <c r="A23" s="59" t="s">
        <v>810</v>
      </c>
      <c r="B23" s="70" t="s">
        <v>811</v>
      </c>
      <c r="C23" s="162"/>
    </row>
    <row r="24" spans="1:3" ht="29" x14ac:dyDescent="0.35">
      <c r="A24" s="59" t="s">
        <v>812</v>
      </c>
      <c r="B24" s="70" t="s">
        <v>813</v>
      </c>
      <c r="C24" s="162"/>
    </row>
    <row r="25" spans="1:3" x14ac:dyDescent="0.35">
      <c r="A25" s="59" t="s">
        <v>814</v>
      </c>
      <c r="B25" s="70" t="s">
        <v>815</v>
      </c>
      <c r="C25" s="162"/>
    </row>
    <row r="26" spans="1:3" ht="29" x14ac:dyDescent="0.35">
      <c r="A26" s="59" t="s">
        <v>816</v>
      </c>
      <c r="B26" s="70" t="s">
        <v>817</v>
      </c>
      <c r="C26" s="162"/>
    </row>
    <row r="27" spans="1:3" x14ac:dyDescent="0.35">
      <c r="A27" s="59" t="s">
        <v>818</v>
      </c>
      <c r="B27" s="70" t="s">
        <v>819</v>
      </c>
      <c r="C27" s="162"/>
    </row>
    <row r="28" spans="1:3" ht="29" x14ac:dyDescent="0.35">
      <c r="A28" s="59" t="s">
        <v>820</v>
      </c>
      <c r="B28" s="70" t="s">
        <v>821</v>
      </c>
      <c r="C28" s="163"/>
    </row>
    <row r="29" spans="1:3" x14ac:dyDescent="0.35">
      <c r="A29" s="33"/>
      <c r="B29" s="46"/>
    </row>
  </sheetData>
  <mergeCells count="3">
    <mergeCell ref="C9:C11"/>
    <mergeCell ref="C13:C20"/>
    <mergeCell ref="C22:C28"/>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48944-6436-4BF3-B905-F17D44B71896}">
  <sheetPr>
    <tabColor rgb="FFFABF8F"/>
    <pageSetUpPr fitToPage="1"/>
  </sheetPr>
  <dimension ref="A1:G47"/>
  <sheetViews>
    <sheetView topLeftCell="A7" workbookViewId="0">
      <selection activeCell="B7" sqref="B7"/>
    </sheetView>
  </sheetViews>
  <sheetFormatPr defaultColWidth="8.6328125" defaultRowHeight="14.5" x14ac:dyDescent="0.35"/>
  <cols>
    <col min="1" max="1" width="35.6328125" customWidth="1"/>
    <col min="2" max="2" width="64.6328125" customWidth="1"/>
  </cols>
  <sheetData>
    <row r="1" spans="1:2" x14ac:dyDescent="0.35">
      <c r="A1" s="3" t="s">
        <v>2248</v>
      </c>
      <c r="B1" s="4" t="s">
        <v>2249</v>
      </c>
    </row>
    <row r="2" spans="1:2" x14ac:dyDescent="0.35">
      <c r="A2" s="5" t="s">
        <v>2250</v>
      </c>
      <c r="B2" s="6"/>
    </row>
    <row r="3" spans="1:2" x14ac:dyDescent="0.35">
      <c r="A3" s="3" t="s">
        <v>2251</v>
      </c>
      <c r="B3" s="7" t="str">
        <f ca="1">MID(CELL("filename",A1),FIND("]",CELL("filename",A1))+1,255)</f>
        <v>TR2b</v>
      </c>
    </row>
    <row r="4" spans="1:2" x14ac:dyDescent="0.35">
      <c r="A4" s="5" t="s">
        <v>2252</v>
      </c>
      <c r="B4" s="6" t="s">
        <v>2253</v>
      </c>
    </row>
    <row r="5" spans="1:2" x14ac:dyDescent="0.35">
      <c r="A5" s="3" t="s">
        <v>2254</v>
      </c>
      <c r="B5" s="7" t="s">
        <v>2255</v>
      </c>
    </row>
    <row r="6" spans="1:2" x14ac:dyDescent="0.35">
      <c r="A6" s="5" t="s">
        <v>2256</v>
      </c>
      <c r="B6" s="6"/>
    </row>
    <row r="7" spans="1:2" ht="100.5" customHeight="1" x14ac:dyDescent="0.35">
      <c r="A7" s="3" t="s">
        <v>2257</v>
      </c>
      <c r="B7" s="7" t="s">
        <v>2258</v>
      </c>
    </row>
    <row r="8" spans="1:2" ht="29" x14ac:dyDescent="0.35">
      <c r="A8" s="8" t="s">
        <v>2259</v>
      </c>
      <c r="B8" s="6" t="s">
        <v>2260</v>
      </c>
    </row>
    <row r="9" spans="1:2" x14ac:dyDescent="0.35">
      <c r="A9" s="3" t="s">
        <v>2261</v>
      </c>
      <c r="B9" s="7" t="s">
        <v>2262</v>
      </c>
    </row>
    <row r="10" spans="1:2" ht="29" x14ac:dyDescent="0.35">
      <c r="A10" s="5" t="s">
        <v>2263</v>
      </c>
      <c r="B10" s="6" t="s">
        <v>2264</v>
      </c>
    </row>
    <row r="11" spans="1:2" x14ac:dyDescent="0.35">
      <c r="A11" s="3" t="s">
        <v>2265</v>
      </c>
      <c r="B11" s="7"/>
    </row>
    <row r="12" spans="1:2" x14ac:dyDescent="0.35">
      <c r="A12" s="5" t="s">
        <v>2266</v>
      </c>
      <c r="B12" s="9"/>
    </row>
    <row r="13" spans="1:2" x14ac:dyDescent="0.35">
      <c r="A13" s="3" t="s">
        <v>2267</v>
      </c>
      <c r="B13" s="4" t="str">
        <f>LEFT(B32,LEN(B32)-2)</f>
        <v>Otsene toetus (Economic)</v>
      </c>
    </row>
    <row r="14" spans="1:2" ht="87" x14ac:dyDescent="0.35">
      <c r="A14" s="5" t="s">
        <v>2268</v>
      </c>
      <c r="B14" s="44" t="s">
        <v>2269</v>
      </c>
    </row>
    <row r="15" spans="1:2" ht="29" x14ac:dyDescent="0.35">
      <c r="A15" s="3" t="s">
        <v>2270</v>
      </c>
      <c r="B15" s="4" t="str">
        <f>LEFT(B39,LEN(B39)-2)</f>
        <v>Rakendatud (Adopted or Expired)</v>
      </c>
    </row>
    <row r="16" spans="1:2" ht="29" x14ac:dyDescent="0.35">
      <c r="A16" s="5" t="s">
        <v>2271</v>
      </c>
      <c r="B16" s="10" t="s">
        <v>2272</v>
      </c>
    </row>
    <row r="17" spans="1:2" ht="29" x14ac:dyDescent="0.35">
      <c r="A17" s="3" t="s">
        <v>2273</v>
      </c>
      <c r="B17" s="4" t="s">
        <v>2274</v>
      </c>
    </row>
    <row r="18" spans="1:2" ht="29" x14ac:dyDescent="0.35">
      <c r="A18" s="5" t="s">
        <v>2275</v>
      </c>
      <c r="B18" s="10" t="s">
        <v>2276</v>
      </c>
    </row>
    <row r="19" spans="1:2" ht="29" x14ac:dyDescent="0.35">
      <c r="A19" s="3" t="s">
        <v>2277</v>
      </c>
      <c r="B19" s="4"/>
    </row>
    <row r="20" spans="1:2" ht="58" x14ac:dyDescent="0.35">
      <c r="A20" s="5" t="s">
        <v>2278</v>
      </c>
      <c r="B20" s="10" t="s">
        <v>2279</v>
      </c>
    </row>
    <row r="22" spans="1:2" x14ac:dyDescent="0.35">
      <c r="A22" s="2" t="s">
        <v>2280</v>
      </c>
    </row>
    <row r="23" spans="1:2" x14ac:dyDescent="0.35">
      <c r="A23" t="str">
        <f>Input!B3</f>
        <v>Otsene toetus (Economic)</v>
      </c>
      <c r="B23" t="s">
        <v>2281</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2282</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2283</v>
      </c>
    </row>
    <row r="35" spans="1:7" x14ac:dyDescent="0.35">
      <c r="A35" t="str">
        <f>Input!C3</f>
        <v>Rakendatud (Adopted or Expired)</v>
      </c>
      <c r="B35" t="s">
        <v>2284</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2285</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BD80C3F4-625E-4523-8B7E-ED4B4319B3A8}">
          <x14:formula1>
            <xm:f>Input!$A$3:$A$40</xm:f>
          </x14:formula1>
          <xm:sqref>B1</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0AEFC-D387-4526-A347-599EFE19EA3A}">
  <sheetPr codeName="Leht14">
    <tabColor theme="9" tint="0.39997558519241921"/>
    <pageSetUpPr fitToPage="1"/>
  </sheetPr>
  <dimension ref="A1:G47"/>
  <sheetViews>
    <sheetView workbookViewId="0">
      <selection activeCell="F15" sqref="F15"/>
    </sheetView>
  </sheetViews>
  <sheetFormatPr defaultColWidth="8.6328125" defaultRowHeight="14.5" x14ac:dyDescent="0.35"/>
  <cols>
    <col min="1" max="1" width="35.6328125" customWidth="1"/>
    <col min="2" max="2" width="64.6328125" customWidth="1"/>
  </cols>
  <sheetData>
    <row r="1" spans="1:2" x14ac:dyDescent="0.35">
      <c r="A1" s="3" t="s">
        <v>2286</v>
      </c>
      <c r="B1" s="4" t="s">
        <v>2287</v>
      </c>
    </row>
    <row r="2" spans="1:2" x14ac:dyDescent="0.35">
      <c r="A2" s="5" t="s">
        <v>2288</v>
      </c>
      <c r="B2" s="6" t="s">
        <v>2289</v>
      </c>
    </row>
    <row r="3" spans="1:2" x14ac:dyDescent="0.35">
      <c r="A3" s="3" t="s">
        <v>2290</v>
      </c>
      <c r="B3" s="7" t="str">
        <f ca="1">MID(CELL("filename",A1),FIND("]",CELL("filename",A1))+1,255)</f>
        <v>TR3</v>
      </c>
    </row>
    <row r="4" spans="1:2" x14ac:dyDescent="0.35">
      <c r="A4" s="5" t="s">
        <v>2291</v>
      </c>
      <c r="B4" s="6" t="s">
        <v>2292</v>
      </c>
    </row>
    <row r="5" spans="1:2" x14ac:dyDescent="0.35">
      <c r="A5" s="3" t="s">
        <v>2293</v>
      </c>
      <c r="B5" s="7" t="s">
        <v>2294</v>
      </c>
    </row>
    <row r="6" spans="1:2" x14ac:dyDescent="0.35">
      <c r="A6" s="5" t="s">
        <v>2295</v>
      </c>
      <c r="B6" s="6"/>
    </row>
    <row r="7" spans="1:2" ht="84.75" customHeight="1" x14ac:dyDescent="0.35">
      <c r="A7" s="3" t="s">
        <v>2296</v>
      </c>
      <c r="B7" s="7" t="s">
        <v>2297</v>
      </c>
    </row>
    <row r="8" spans="1:2" ht="29" x14ac:dyDescent="0.35">
      <c r="A8" s="8" t="s">
        <v>2298</v>
      </c>
      <c r="B8" s="6" t="s">
        <v>2299</v>
      </c>
    </row>
    <row r="9" spans="1:2" x14ac:dyDescent="0.35">
      <c r="A9" s="3" t="s">
        <v>2300</v>
      </c>
      <c r="B9" s="7" t="s">
        <v>2301</v>
      </c>
    </row>
    <row r="10" spans="1:2" ht="29" x14ac:dyDescent="0.35">
      <c r="A10" s="5" t="s">
        <v>2302</v>
      </c>
      <c r="B10" s="6" t="s">
        <v>2303</v>
      </c>
    </row>
    <row r="11" spans="1:2" x14ac:dyDescent="0.35">
      <c r="A11" s="3" t="s">
        <v>2304</v>
      </c>
      <c r="B11" s="7"/>
    </row>
    <row r="12" spans="1:2" x14ac:dyDescent="0.35">
      <c r="A12" s="5" t="s">
        <v>2305</v>
      </c>
      <c r="B12" s="81" t="s">
        <v>2306</v>
      </c>
    </row>
    <row r="13" spans="1:2" x14ac:dyDescent="0.35">
      <c r="A13" s="3" t="s">
        <v>2307</v>
      </c>
      <c r="B13" s="4" t="str">
        <f>LEFT(B32,LEN(B32)-2)</f>
        <v>Teavitamine (Information)</v>
      </c>
    </row>
    <row r="14" spans="1:2" ht="101.5" x14ac:dyDescent="0.35">
      <c r="A14" s="5" t="s">
        <v>2308</v>
      </c>
      <c r="B14" s="44" t="s">
        <v>2309</v>
      </c>
    </row>
    <row r="15" spans="1:2" ht="29" x14ac:dyDescent="0.35">
      <c r="A15" s="3" t="s">
        <v>2310</v>
      </c>
      <c r="B15" s="4" t="str">
        <f>LEFT(B39,LEN(B39)-2)</f>
        <v>Käimasolev (Implemented)</v>
      </c>
    </row>
    <row r="16" spans="1:2" ht="29" x14ac:dyDescent="0.35">
      <c r="A16" s="5" t="s">
        <v>2311</v>
      </c>
      <c r="B16" s="10" t="s">
        <v>2312</v>
      </c>
    </row>
    <row r="17" spans="1:2" ht="29" x14ac:dyDescent="0.35">
      <c r="A17" s="3" t="s">
        <v>2313</v>
      </c>
      <c r="B17" s="4" t="s">
        <v>2314</v>
      </c>
    </row>
    <row r="18" spans="1:2" ht="29" x14ac:dyDescent="0.35">
      <c r="A18" s="5" t="s">
        <v>2315</v>
      </c>
      <c r="B18" s="10" t="s">
        <v>2316</v>
      </c>
    </row>
    <row r="19" spans="1:2" ht="29" x14ac:dyDescent="0.35">
      <c r="A19" s="3" t="s">
        <v>2317</v>
      </c>
      <c r="B19" s="11"/>
    </row>
    <row r="20" spans="1:2" x14ac:dyDescent="0.35">
      <c r="A20" s="5" t="s">
        <v>2318</v>
      </c>
      <c r="B20" s="10" t="s">
        <v>2319</v>
      </c>
    </row>
    <row r="22" spans="1:2" x14ac:dyDescent="0.35">
      <c r="A22" s="2" t="s">
        <v>2320</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c r="B26" t="s">
        <v>2321</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2322</v>
      </c>
      <c r="B32" t="str">
        <f>CONCATENATE(IF(NOT(ISBLANK(B23)),A23&amp;"; ",""),IF(NOT(ISBLANK(B24)),A24&amp;"; ",""),IF(NOT(ISBLANK(B25)),A25&amp;"; ",""),IF(NOT(ISBLANK(B26)),A26&amp;"; ",""),IF(NOT(ISBLANK(B27)),A27&amp;"; ",""),IF(NOT(ISBLANK(B28)),A28&amp;"; ",""),IF(NOT(ISBLANK(B29)),A29&amp;"; ",""),IF(NOT(ISBLANK(B30)),A30&amp;"; ",""),,IF(NOT(ISBLANK(B31)),A31&amp;"; ",""))</f>
        <v xml:space="preserve">Teavitamine (Information); </v>
      </c>
    </row>
    <row r="34" spans="1:7" x14ac:dyDescent="0.35">
      <c r="A34" s="2" t="s">
        <v>2323</v>
      </c>
    </row>
    <row r="35" spans="1:7" x14ac:dyDescent="0.35">
      <c r="A35" t="str">
        <f>Input!C3</f>
        <v>Rakendatud (Adopted or Expired)</v>
      </c>
    </row>
    <row r="36" spans="1:7" x14ac:dyDescent="0.35">
      <c r="A36" t="str">
        <f>Input!C4</f>
        <v>Käimasolev (Implemented)</v>
      </c>
      <c r="B36" t="s">
        <v>2324</v>
      </c>
    </row>
    <row r="37" spans="1:7" x14ac:dyDescent="0.35">
      <c r="A37" t="str">
        <f>Input!C5</f>
        <v>Planeeritud (Planned)</v>
      </c>
    </row>
    <row r="38" spans="1:7" x14ac:dyDescent="0.35">
      <c r="A38" t="str">
        <f>Input!C6</f>
        <v>Kavandamisel (Provisional)</v>
      </c>
    </row>
    <row r="39" spans="1:7" x14ac:dyDescent="0.35">
      <c r="A39" t="s">
        <v>2325</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8F03D67-D166-4D02-9708-50D7D2BC68BE}">
          <x14:formula1>
            <xm:f>Input!$A$3:$A$40</xm:f>
          </x14:formula1>
          <xm:sqref>B1</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DAB72-61EB-43A1-A0F7-6046F4FDDEE9}">
  <sheetPr>
    <tabColor rgb="FFFABF8F"/>
    <pageSetUpPr fitToPage="1"/>
  </sheetPr>
  <dimension ref="A1:G47"/>
  <sheetViews>
    <sheetView zoomScaleNormal="100" workbookViewId="0">
      <selection activeCell="F15" sqref="F15"/>
    </sheetView>
  </sheetViews>
  <sheetFormatPr defaultColWidth="8.6328125" defaultRowHeight="14.5" x14ac:dyDescent="0.35"/>
  <cols>
    <col min="1" max="1" width="35.6328125" customWidth="1"/>
    <col min="2" max="2" width="64.6328125" customWidth="1"/>
  </cols>
  <sheetData>
    <row r="1" spans="1:5" x14ac:dyDescent="0.35">
      <c r="A1" s="3" t="s">
        <v>2326</v>
      </c>
      <c r="B1" s="4" t="s">
        <v>2327</v>
      </c>
    </row>
    <row r="2" spans="1:5" x14ac:dyDescent="0.35">
      <c r="A2" s="5" t="s">
        <v>2328</v>
      </c>
      <c r="B2" s="6" t="s">
        <v>2329</v>
      </c>
    </row>
    <row r="3" spans="1:5" x14ac:dyDescent="0.35">
      <c r="A3" s="3" t="s">
        <v>2330</v>
      </c>
      <c r="B3" s="4" t="str">
        <f ca="1">MID(CELL("filename",A1),FIND("]",CELL("filename",A1))+1,255)</f>
        <v>TR4</v>
      </c>
    </row>
    <row r="4" spans="1:5" ht="29" x14ac:dyDescent="0.35">
      <c r="A4" s="5" t="s">
        <v>2331</v>
      </c>
      <c r="B4" s="6" t="s">
        <v>2332</v>
      </c>
    </row>
    <row r="5" spans="1:5" ht="43.5" x14ac:dyDescent="0.35">
      <c r="A5" s="3" t="s">
        <v>2333</v>
      </c>
      <c r="B5" s="7" t="s">
        <v>2334</v>
      </c>
    </row>
    <row r="6" spans="1:5" x14ac:dyDescent="0.35">
      <c r="A6" s="5" t="s">
        <v>2335</v>
      </c>
      <c r="B6" s="6"/>
    </row>
    <row r="7" spans="1:5" ht="159.5" x14ac:dyDescent="0.35">
      <c r="A7" s="3" t="s">
        <v>2336</v>
      </c>
      <c r="B7" s="7" t="s">
        <v>2337</v>
      </c>
    </row>
    <row r="8" spans="1:5" ht="29" x14ac:dyDescent="0.35">
      <c r="A8" s="8" t="s">
        <v>2338</v>
      </c>
      <c r="B8" s="6" t="s">
        <v>2339</v>
      </c>
    </row>
    <row r="9" spans="1:5" x14ac:dyDescent="0.35">
      <c r="A9" s="3" t="s">
        <v>2340</v>
      </c>
      <c r="B9" s="7" t="s">
        <v>2341</v>
      </c>
    </row>
    <row r="10" spans="1:5" ht="29" x14ac:dyDescent="0.35">
      <c r="A10" s="5" t="s">
        <v>2342</v>
      </c>
      <c r="B10" s="6" t="s">
        <v>2343</v>
      </c>
    </row>
    <row r="11" spans="1:5" x14ac:dyDescent="0.35">
      <c r="A11" s="3" t="s">
        <v>2344</v>
      </c>
      <c r="B11" s="7"/>
    </row>
    <row r="12" spans="1:5" x14ac:dyDescent="0.35">
      <c r="A12" s="5" t="s">
        <v>2345</v>
      </c>
      <c r="B12" s="9"/>
    </row>
    <row r="13" spans="1:5" ht="29" x14ac:dyDescent="0.35">
      <c r="A13" s="3" t="s">
        <v>2346</v>
      </c>
      <c r="B13" s="4" t="str">
        <f>LEFT(B32,LEN(B32)-2)</f>
        <v>Otsene toetus (Economic); Teavitamine (Information); Planeerimine (Planning); Seadusandlus (Regulatory)</v>
      </c>
      <c r="C13" s="13"/>
      <c r="D13" s="13"/>
      <c r="E13" s="13"/>
    </row>
    <row r="14" spans="1:5" ht="101.5" x14ac:dyDescent="0.35">
      <c r="A14" s="5" t="s">
        <v>2347</v>
      </c>
      <c r="B14" s="44" t="s">
        <v>2348</v>
      </c>
      <c r="C14" s="13"/>
      <c r="D14" s="13"/>
      <c r="E14" s="13"/>
    </row>
    <row r="15" spans="1:5" ht="29" x14ac:dyDescent="0.35">
      <c r="A15" s="3" t="s">
        <v>2349</v>
      </c>
      <c r="B15" s="4" t="str">
        <f>LEFT(B39,LEN(B39)-2)</f>
        <v>Käimasolev (Implemented)</v>
      </c>
    </row>
    <row r="16" spans="1:5" ht="29" x14ac:dyDescent="0.35">
      <c r="A16" s="5" t="s">
        <v>2350</v>
      </c>
      <c r="B16" s="10"/>
    </row>
    <row r="17" spans="1:3" ht="29" x14ac:dyDescent="0.35">
      <c r="A17" s="3" t="s">
        <v>2351</v>
      </c>
      <c r="B17" s="4" t="s">
        <v>2352</v>
      </c>
      <c r="C17" s="13"/>
    </row>
    <row r="18" spans="1:3" ht="29" x14ac:dyDescent="0.35">
      <c r="A18" s="5" t="s">
        <v>2353</v>
      </c>
      <c r="B18" s="10" t="s">
        <v>2354</v>
      </c>
    </row>
    <row r="19" spans="1:3" ht="29" x14ac:dyDescent="0.35">
      <c r="A19" s="3" t="s">
        <v>2355</v>
      </c>
      <c r="B19" s="11"/>
    </row>
    <row r="20" spans="1:3" x14ac:dyDescent="0.35">
      <c r="A20" s="5" t="s">
        <v>2356</v>
      </c>
      <c r="B20" s="10" t="s">
        <v>2357</v>
      </c>
    </row>
    <row r="22" spans="1:3" x14ac:dyDescent="0.35">
      <c r="A22" s="2" t="s">
        <v>2358</v>
      </c>
    </row>
    <row r="23" spans="1:3" x14ac:dyDescent="0.35">
      <c r="A23" t="str">
        <f>Input!B3</f>
        <v>Otsene toetus (Economic)</v>
      </c>
      <c r="B23" t="s">
        <v>2359</v>
      </c>
    </row>
    <row r="24" spans="1:3" x14ac:dyDescent="0.35">
      <c r="A24" t="str">
        <f>Input!B4</f>
        <v>Haridus (Education)</v>
      </c>
    </row>
    <row r="25" spans="1:3" x14ac:dyDescent="0.35">
      <c r="A25" t="str">
        <f>Input!B5</f>
        <v>Maksundus (Fiscal)</v>
      </c>
    </row>
    <row r="26" spans="1:3" x14ac:dyDescent="0.35">
      <c r="A26" t="str">
        <f>Input!B6</f>
        <v>Teavitamine (Information)</v>
      </c>
      <c r="B26" t="s">
        <v>2360</v>
      </c>
    </row>
    <row r="27" spans="1:3" x14ac:dyDescent="0.35">
      <c r="A27" t="str">
        <f>Input!B7</f>
        <v>Planeerimine (Planning)</v>
      </c>
      <c r="B27" t="s">
        <v>2361</v>
      </c>
    </row>
    <row r="28" spans="1:3" x14ac:dyDescent="0.35">
      <c r="A28" t="str">
        <f>Input!B8</f>
        <v>Seadusandlus (Regulatory)</v>
      </c>
      <c r="B28" t="s">
        <v>2362</v>
      </c>
    </row>
    <row r="29" spans="1:3" x14ac:dyDescent="0.35">
      <c r="A29" t="str">
        <f>Input!B9</f>
        <v>Teadus- ja arendustegevus (Research)</v>
      </c>
    </row>
    <row r="30" spans="1:3" x14ac:dyDescent="0.35">
      <c r="A30" t="str">
        <f>Input!B10</f>
        <v>Vabatahtlik (Voluntary)</v>
      </c>
    </row>
    <row r="31" spans="1:3" x14ac:dyDescent="0.35">
      <c r="A31" t="str">
        <f>Input!B11</f>
        <v>Muu (Other)</v>
      </c>
    </row>
    <row r="32" spans="1:3" x14ac:dyDescent="0.35">
      <c r="A32" t="s">
        <v>2363</v>
      </c>
      <c r="B32" t="str">
        <f>CONCATENATE(IF(NOT(ISBLANK(B23)),A23&amp;"; ",""),IF(NOT(ISBLANK(B24)),A24&amp;"; ",""),IF(NOT(ISBLANK(B25)),A25&amp;"; ",""),IF(NOT(ISBLANK(B26)),A26&amp;"; ",""),IF(NOT(ISBLANK(B27)),A27&amp;"; ",""),IF(NOT(ISBLANK(B28)),A28&amp;"; ",""),IF(NOT(ISBLANK(B29)),A29&amp;"; ",""),IF(NOT(ISBLANK(B30)),A30&amp;"; ",""),,IF(NOT(ISBLANK(B31)),A31&amp;"; ",""))</f>
        <v xml:space="preserve">Otsene toetus (Economic); Teavitamine (Information); Planeerimine (Planning); Seadusandlus (Regulatory); </v>
      </c>
    </row>
    <row r="34" spans="1:7" x14ac:dyDescent="0.35">
      <c r="A34" s="2" t="s">
        <v>2364</v>
      </c>
    </row>
    <row r="35" spans="1:7" x14ac:dyDescent="0.35">
      <c r="A35" t="str">
        <f>Input!C3</f>
        <v>Rakendatud (Adopted or Expired)</v>
      </c>
    </row>
    <row r="36" spans="1:7" x14ac:dyDescent="0.35">
      <c r="A36" t="str">
        <f>Input!C4</f>
        <v>Käimasolev (Implemented)</v>
      </c>
      <c r="B36" t="s">
        <v>2365</v>
      </c>
    </row>
    <row r="37" spans="1:7" x14ac:dyDescent="0.35">
      <c r="A37" t="str">
        <f>Input!C5</f>
        <v>Planeeritud (Planned)</v>
      </c>
    </row>
    <row r="38" spans="1:7" x14ac:dyDescent="0.35">
      <c r="A38" t="str">
        <f>Input!C6</f>
        <v>Kavandamisel (Provisional)</v>
      </c>
    </row>
    <row r="39" spans="1:7" x14ac:dyDescent="0.35">
      <c r="A39" t="s">
        <v>2366</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F568A04-1349-4BBD-9467-BEA30B148665}">
          <x14:formula1>
            <xm:f>Input!$A$3:$A$40</xm:f>
          </x14:formula1>
          <xm:sqref>B1</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E251D-5E3D-49F9-ABD5-7C4C7BFBFE32}">
  <sheetPr>
    <tabColor rgb="FFFABF8F"/>
    <pageSetUpPr fitToPage="1"/>
  </sheetPr>
  <dimension ref="A1:G47"/>
  <sheetViews>
    <sheetView zoomScaleNormal="100"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2367</v>
      </c>
      <c r="B1" s="4" t="s">
        <v>2368</v>
      </c>
    </row>
    <row r="2" spans="1:2" x14ac:dyDescent="0.35">
      <c r="A2" s="5" t="s">
        <v>2369</v>
      </c>
      <c r="B2" s="6" t="s">
        <v>2370</v>
      </c>
    </row>
    <row r="3" spans="1:2" x14ac:dyDescent="0.35">
      <c r="A3" s="3" t="s">
        <v>2371</v>
      </c>
      <c r="B3" s="4" t="str">
        <f ca="1">MID(CELL("filename",A1),FIND("]",CELL("filename",A1))+1,255)</f>
        <v>TR4a</v>
      </c>
    </row>
    <row r="4" spans="1:2" x14ac:dyDescent="0.35">
      <c r="A4" s="5" t="s">
        <v>2372</v>
      </c>
      <c r="B4" s="29" t="s">
        <v>2373</v>
      </c>
    </row>
    <row r="5" spans="1:2" ht="43.5" x14ac:dyDescent="0.35">
      <c r="A5" s="3" t="s">
        <v>2374</v>
      </c>
      <c r="B5" s="7" t="s">
        <v>2375</v>
      </c>
    </row>
    <row r="6" spans="1:2" x14ac:dyDescent="0.35">
      <c r="A6" s="5" t="s">
        <v>2376</v>
      </c>
      <c r="B6" s="6"/>
    </row>
    <row r="7" spans="1:2" ht="116" x14ac:dyDescent="0.35">
      <c r="A7" s="3" t="s">
        <v>2377</v>
      </c>
      <c r="B7" s="7" t="s">
        <v>2378</v>
      </c>
    </row>
    <row r="8" spans="1:2" ht="29" x14ac:dyDescent="0.35">
      <c r="A8" s="8" t="s">
        <v>2379</v>
      </c>
      <c r="B8" s="6" t="s">
        <v>2380</v>
      </c>
    </row>
    <row r="9" spans="1:2" x14ac:dyDescent="0.35">
      <c r="A9" s="3" t="s">
        <v>2381</v>
      </c>
      <c r="B9" s="7" t="s">
        <v>2382</v>
      </c>
    </row>
    <row r="10" spans="1:2" ht="29" x14ac:dyDescent="0.35">
      <c r="A10" s="5" t="s">
        <v>2383</v>
      </c>
      <c r="B10" s="6" t="s">
        <v>2384</v>
      </c>
    </row>
    <row r="11" spans="1:2" x14ac:dyDescent="0.35">
      <c r="A11" s="3" t="s">
        <v>2385</v>
      </c>
      <c r="B11" s="7"/>
    </row>
    <row r="12" spans="1:2" x14ac:dyDescent="0.35">
      <c r="A12" s="5" t="s">
        <v>2386</v>
      </c>
      <c r="B12" t="s">
        <v>2387</v>
      </c>
    </row>
    <row r="13" spans="1:2" x14ac:dyDescent="0.35">
      <c r="A13" s="3" t="s">
        <v>2388</v>
      </c>
      <c r="B13" s="4" t="str">
        <f>LEFT(B32,LEN(B32)-2)</f>
        <v>Planeerimine (Planning)</v>
      </c>
    </row>
    <row r="14" spans="1:2" ht="101.5" x14ac:dyDescent="0.35">
      <c r="A14" s="5" t="s">
        <v>2389</v>
      </c>
      <c r="B14" s="44" t="s">
        <v>2390</v>
      </c>
    </row>
    <row r="15" spans="1:2" ht="29" x14ac:dyDescent="0.35">
      <c r="A15" s="3" t="s">
        <v>2391</v>
      </c>
      <c r="B15" s="4" t="str">
        <f>LEFT(B39,LEN(B39)-2)</f>
        <v>Rakendatud (Adopted or Expired)</v>
      </c>
    </row>
    <row r="16" spans="1:2" ht="29" x14ac:dyDescent="0.35">
      <c r="A16" s="5" t="s">
        <v>2392</v>
      </c>
      <c r="B16" s="10">
        <v>2015</v>
      </c>
    </row>
    <row r="17" spans="1:2" ht="29" x14ac:dyDescent="0.35">
      <c r="A17" s="3" t="s">
        <v>2393</v>
      </c>
      <c r="B17" s="4" t="s">
        <v>2394</v>
      </c>
    </row>
    <row r="18" spans="1:2" ht="29" x14ac:dyDescent="0.35">
      <c r="A18" s="5" t="s">
        <v>2395</v>
      </c>
      <c r="B18" s="10" t="s">
        <v>2396</v>
      </c>
    </row>
    <row r="19" spans="1:2" ht="29" x14ac:dyDescent="0.35">
      <c r="A19" s="3" t="s">
        <v>2397</v>
      </c>
      <c r="B19" s="11"/>
    </row>
    <row r="20" spans="1:2" ht="29" x14ac:dyDescent="0.35">
      <c r="A20" s="5" t="s">
        <v>2398</v>
      </c>
      <c r="B20" s="10" t="s">
        <v>2399</v>
      </c>
    </row>
    <row r="22" spans="1:2" x14ac:dyDescent="0.35">
      <c r="A22" s="2" t="s">
        <v>2400</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c r="B27" t="s">
        <v>2401</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2402</v>
      </c>
      <c r="B32" t="str">
        <f>CONCATENATE(IF(NOT(ISBLANK(B23)),A23&amp;"; ",""),IF(NOT(ISBLANK(B24)),A24&amp;"; ",""),IF(NOT(ISBLANK(B25)),A25&amp;"; ",""),IF(NOT(ISBLANK(B26)),A26&amp;"; ",""),IF(NOT(ISBLANK(B27)),A27&amp;"; ",""),IF(NOT(ISBLANK(B28)),A28&amp;"; ",""),IF(NOT(ISBLANK(B29)),A29&amp;"; ",""),IF(NOT(ISBLANK(B30)),A30&amp;"; ",""),,IF(NOT(ISBLANK(B31)),A31&amp;"; ",""))</f>
        <v xml:space="preserve">Planeerimine (Planning); </v>
      </c>
    </row>
    <row r="34" spans="1:7" x14ac:dyDescent="0.35">
      <c r="A34" s="2" t="s">
        <v>2403</v>
      </c>
    </row>
    <row r="35" spans="1:7" x14ac:dyDescent="0.35">
      <c r="A35" t="str">
        <f>Input!C3</f>
        <v>Rakendatud (Adopted or Expired)</v>
      </c>
      <c r="B35" t="s">
        <v>2404</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2405</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8E91735C-9B33-49C8-A9A7-A0BF0EA6B358}">
          <x14:formula1>
            <xm:f>Input!$A$3:$A$40</xm:f>
          </x14:formula1>
          <xm:sqref>B1</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1DA97-8579-4909-8F5B-3B46F88F2EE8}">
  <sheetPr>
    <tabColor rgb="FFFABF8F"/>
    <pageSetUpPr fitToPage="1"/>
  </sheetPr>
  <dimension ref="A1:G47"/>
  <sheetViews>
    <sheetView zoomScaleNormal="100"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2406</v>
      </c>
      <c r="B1" s="4" t="s">
        <v>2407</v>
      </c>
    </row>
    <row r="2" spans="1:2" x14ac:dyDescent="0.35">
      <c r="A2" s="5" t="s">
        <v>2408</v>
      </c>
      <c r="B2" s="6" t="s">
        <v>2409</v>
      </c>
    </row>
    <row r="3" spans="1:2" x14ac:dyDescent="0.35">
      <c r="A3" s="3" t="s">
        <v>2410</v>
      </c>
      <c r="B3" s="4" t="str">
        <f ca="1">MID(CELL("filename",A1),FIND("]",CELL("filename",A1))+1,255)</f>
        <v>TR4b</v>
      </c>
    </row>
    <row r="4" spans="1:2" x14ac:dyDescent="0.35">
      <c r="A4" s="5" t="s">
        <v>2411</v>
      </c>
      <c r="B4" s="29" t="s">
        <v>2412</v>
      </c>
    </row>
    <row r="5" spans="1:2" ht="43.5" x14ac:dyDescent="0.35">
      <c r="A5" s="3" t="s">
        <v>2413</v>
      </c>
      <c r="B5" s="7" t="s">
        <v>2414</v>
      </c>
    </row>
    <row r="6" spans="1:2" x14ac:dyDescent="0.35">
      <c r="A6" s="5" t="s">
        <v>2415</v>
      </c>
      <c r="B6" s="6"/>
    </row>
    <row r="7" spans="1:2" ht="130.5" x14ac:dyDescent="0.35">
      <c r="A7" s="3" t="s">
        <v>2416</v>
      </c>
      <c r="B7" s="4" t="s">
        <v>2417</v>
      </c>
    </row>
    <row r="8" spans="1:2" ht="29" x14ac:dyDescent="0.35">
      <c r="A8" s="8" t="s">
        <v>2418</v>
      </c>
      <c r="B8" s="6" t="s">
        <v>2419</v>
      </c>
    </row>
    <row r="9" spans="1:2" x14ac:dyDescent="0.35">
      <c r="A9" s="3" t="s">
        <v>2420</v>
      </c>
      <c r="B9" s="7" t="s">
        <v>2421</v>
      </c>
    </row>
    <row r="10" spans="1:2" ht="29" x14ac:dyDescent="0.35">
      <c r="A10" s="5" t="s">
        <v>2422</v>
      </c>
      <c r="B10" s="6" t="s">
        <v>2423</v>
      </c>
    </row>
    <row r="11" spans="1:2" x14ac:dyDescent="0.35">
      <c r="A11" s="3" t="s">
        <v>2424</v>
      </c>
      <c r="B11" s="7"/>
    </row>
    <row r="12" spans="1:2" x14ac:dyDescent="0.35">
      <c r="A12" s="5" t="s">
        <v>2425</v>
      </c>
      <c r="B12" t="s">
        <v>2426</v>
      </c>
    </row>
    <row r="13" spans="1:2" x14ac:dyDescent="0.35">
      <c r="A13" s="3" t="s">
        <v>2427</v>
      </c>
      <c r="B13" s="4" t="str">
        <f>LEFT(B32,LEN(B32)-2)</f>
        <v>Planeerimine (Planning); Seadusandlus (Regulatory)</v>
      </c>
    </row>
    <row r="14" spans="1:2" ht="101.5" x14ac:dyDescent="0.35">
      <c r="A14" s="5" t="s">
        <v>2428</v>
      </c>
      <c r="B14" s="44" t="s">
        <v>2429</v>
      </c>
    </row>
    <row r="15" spans="1:2" ht="29" x14ac:dyDescent="0.35">
      <c r="A15" s="3" t="s">
        <v>2430</v>
      </c>
      <c r="B15" s="4" t="str">
        <f>LEFT(B39,LEN(B39)-2)</f>
        <v>Rakendatud (Adopted or Expired)</v>
      </c>
    </row>
    <row r="16" spans="1:2" ht="29" x14ac:dyDescent="0.35">
      <c r="A16" s="5" t="s">
        <v>2431</v>
      </c>
      <c r="B16" s="10">
        <v>2015</v>
      </c>
    </row>
    <row r="17" spans="1:2" ht="29" x14ac:dyDescent="0.35">
      <c r="A17" s="3" t="s">
        <v>2432</v>
      </c>
      <c r="B17" s="4" t="s">
        <v>2433</v>
      </c>
    </row>
    <row r="18" spans="1:2" ht="29" x14ac:dyDescent="0.35">
      <c r="A18" s="5" t="s">
        <v>2434</v>
      </c>
      <c r="B18" s="10" t="s">
        <v>2435</v>
      </c>
    </row>
    <row r="19" spans="1:2" ht="29" x14ac:dyDescent="0.35">
      <c r="A19" s="3" t="s">
        <v>2436</v>
      </c>
      <c r="B19" s="11"/>
    </row>
    <row r="20" spans="1:2" ht="29" x14ac:dyDescent="0.35">
      <c r="A20" s="5" t="s">
        <v>2437</v>
      </c>
      <c r="B20" s="10" t="s">
        <v>2438</v>
      </c>
    </row>
    <row r="22" spans="1:2" x14ac:dyDescent="0.35">
      <c r="A22" s="2" t="s">
        <v>2439</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c r="B27" t="s">
        <v>2440</v>
      </c>
    </row>
    <row r="28" spans="1:2" x14ac:dyDescent="0.35">
      <c r="A28" t="str">
        <f>Input!B8</f>
        <v>Seadusandlus (Regulatory)</v>
      </c>
      <c r="B28" t="s">
        <v>2441</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2442</v>
      </c>
      <c r="B32" t="str">
        <f>CONCATENATE(IF(NOT(ISBLANK(B23)),A23&amp;"; ",""),IF(NOT(ISBLANK(B24)),A24&amp;"; ",""),IF(NOT(ISBLANK(B25)),A25&amp;"; ",""),IF(NOT(ISBLANK(B26)),A26&amp;"; ",""),IF(NOT(ISBLANK(B27)),A27&amp;"; ",""),IF(NOT(ISBLANK(B28)),A28&amp;"; ",""),IF(NOT(ISBLANK(B29)),A29&amp;"; ",""),IF(NOT(ISBLANK(B30)),A30&amp;"; ",""),,IF(NOT(ISBLANK(B31)),A31&amp;"; ",""))</f>
        <v xml:space="preserve">Planeerimine (Planning); Seadusandlus (Regulatory); </v>
      </c>
    </row>
    <row r="34" spans="1:7" x14ac:dyDescent="0.35">
      <c r="A34" s="2" t="s">
        <v>2443</v>
      </c>
    </row>
    <row r="35" spans="1:7" x14ac:dyDescent="0.35">
      <c r="A35" t="str">
        <f>Input!C3</f>
        <v>Rakendatud (Adopted or Expired)</v>
      </c>
      <c r="B35" t="s">
        <v>2444</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2445</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E05F407C-5CA0-4076-BA59-F2EAF39F30CF}">
          <x14:formula1>
            <xm:f>Input!$A$3:$A$40</xm:f>
          </x14:formula1>
          <xm:sqref>B1</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841C4-6C0C-4645-8A86-D0CFA4D2E36E}">
  <sheetPr>
    <tabColor rgb="FFFABF8F"/>
    <pageSetUpPr fitToPage="1"/>
  </sheetPr>
  <dimension ref="A1:G47"/>
  <sheetViews>
    <sheetView workbookViewId="0">
      <selection activeCell="B19" sqref="B19"/>
    </sheetView>
  </sheetViews>
  <sheetFormatPr defaultColWidth="8.6328125" defaultRowHeight="14.5" x14ac:dyDescent="0.35"/>
  <cols>
    <col min="1" max="1" width="35.6328125" customWidth="1"/>
    <col min="2" max="2" width="64.6328125" customWidth="1"/>
  </cols>
  <sheetData>
    <row r="1" spans="1:3" x14ac:dyDescent="0.35">
      <c r="A1" s="3" t="s">
        <v>2446</v>
      </c>
      <c r="B1" s="4" t="s">
        <v>2447</v>
      </c>
    </row>
    <row r="2" spans="1:3" x14ac:dyDescent="0.35">
      <c r="A2" s="5" t="s">
        <v>2448</v>
      </c>
      <c r="B2" s="6"/>
    </row>
    <row r="3" spans="1:3" x14ac:dyDescent="0.35">
      <c r="A3" s="3" t="s">
        <v>2449</v>
      </c>
      <c r="B3" s="7" t="str">
        <f ca="1">MID(CELL("filename",A1),FIND("]",CELL("filename",A1))+1,255)</f>
        <v>TR5</v>
      </c>
    </row>
    <row r="4" spans="1:3" x14ac:dyDescent="0.35">
      <c r="A4" s="5" t="s">
        <v>2450</v>
      </c>
      <c r="B4" s="6" t="s">
        <v>2451</v>
      </c>
    </row>
    <row r="5" spans="1:3" x14ac:dyDescent="0.35">
      <c r="A5" s="3" t="s">
        <v>2452</v>
      </c>
      <c r="B5" s="7" t="s">
        <v>2453</v>
      </c>
    </row>
    <row r="6" spans="1:3" x14ac:dyDescent="0.35">
      <c r="A6" s="5" t="s">
        <v>2454</v>
      </c>
      <c r="B6" s="6"/>
    </row>
    <row r="7" spans="1:3" ht="72.5" x14ac:dyDescent="0.35">
      <c r="A7" s="3" t="s">
        <v>2455</v>
      </c>
      <c r="B7" s="4" t="s">
        <v>2456</v>
      </c>
    </row>
    <row r="8" spans="1:3" ht="29" x14ac:dyDescent="0.35">
      <c r="A8" s="8" t="s">
        <v>2457</v>
      </c>
      <c r="B8" s="6" t="s">
        <v>2458</v>
      </c>
    </row>
    <row r="9" spans="1:3" x14ac:dyDescent="0.35">
      <c r="A9" s="3" t="s">
        <v>2459</v>
      </c>
      <c r="B9" s="7" t="s">
        <v>2460</v>
      </c>
    </row>
    <row r="10" spans="1:3" ht="29" x14ac:dyDescent="0.35">
      <c r="A10" s="5" t="s">
        <v>2461</v>
      </c>
      <c r="B10" s="6" t="s">
        <v>2462</v>
      </c>
    </row>
    <row r="11" spans="1:3" x14ac:dyDescent="0.35">
      <c r="A11" s="3" t="s">
        <v>2463</v>
      </c>
      <c r="B11" s="7"/>
    </row>
    <row r="12" spans="1:3" x14ac:dyDescent="0.35">
      <c r="A12" s="5" t="s">
        <v>2464</v>
      </c>
      <c r="B12" s="9"/>
    </row>
    <row r="13" spans="1:3" x14ac:dyDescent="0.35">
      <c r="A13" s="3" t="s">
        <v>2465</v>
      </c>
      <c r="B13" s="4" t="str">
        <f>LEFT(B32,LEN(B32)-2)</f>
        <v>Planeerimine (Planning)</v>
      </c>
      <c r="C13" s="24"/>
    </row>
    <row r="14" spans="1:3" ht="101.5" x14ac:dyDescent="0.35">
      <c r="A14" s="5" t="s">
        <v>2466</v>
      </c>
      <c r="B14" s="44" t="s">
        <v>2467</v>
      </c>
    </row>
    <row r="15" spans="1:3" ht="29" x14ac:dyDescent="0.35">
      <c r="A15" s="3" t="s">
        <v>2468</v>
      </c>
      <c r="B15" s="4" t="str">
        <f>LEFT(B39,LEN(B39)-2)</f>
        <v>Käimasolev (Implemented)</v>
      </c>
    </row>
    <row r="16" spans="1:3" ht="29" x14ac:dyDescent="0.35">
      <c r="A16" s="5" t="s">
        <v>2469</v>
      </c>
      <c r="B16" s="10" t="s">
        <v>2470</v>
      </c>
    </row>
    <row r="17" spans="1:2" ht="29" x14ac:dyDescent="0.35">
      <c r="A17" s="3" t="s">
        <v>2471</v>
      </c>
      <c r="B17" s="4" t="s">
        <v>2472</v>
      </c>
    </row>
    <row r="18" spans="1:2" ht="29" x14ac:dyDescent="0.35">
      <c r="A18" s="5" t="s">
        <v>2473</v>
      </c>
      <c r="B18" s="10" t="s">
        <v>2474</v>
      </c>
    </row>
    <row r="19" spans="1:2" ht="58" x14ac:dyDescent="0.35">
      <c r="A19" s="3" t="s">
        <v>2475</v>
      </c>
      <c r="B19" s="11" t="s">
        <v>2476</v>
      </c>
    </row>
    <row r="20" spans="1:2" x14ac:dyDescent="0.35">
      <c r="A20" s="5" t="s">
        <v>2477</v>
      </c>
      <c r="B20" s="10"/>
    </row>
    <row r="22" spans="1:2" x14ac:dyDescent="0.35">
      <c r="A22" s="2" t="s">
        <v>2478</v>
      </c>
    </row>
    <row r="23" spans="1:2" x14ac:dyDescent="0.35">
      <c r="A23" t="s">
        <v>2479</v>
      </c>
    </row>
    <row r="24" spans="1:2" x14ac:dyDescent="0.35">
      <c r="A24" t="s">
        <v>2480</v>
      </c>
    </row>
    <row r="25" spans="1:2" x14ac:dyDescent="0.35">
      <c r="A25" t="s">
        <v>2481</v>
      </c>
    </row>
    <row r="26" spans="1:2" x14ac:dyDescent="0.35">
      <c r="A26" t="s">
        <v>2482</v>
      </c>
    </row>
    <row r="27" spans="1:2" x14ac:dyDescent="0.35">
      <c r="A27" t="s">
        <v>2483</v>
      </c>
      <c r="B27" t="s">
        <v>2484</v>
      </c>
    </row>
    <row r="28" spans="1:2" x14ac:dyDescent="0.35">
      <c r="A28" t="s">
        <v>2485</v>
      </c>
    </row>
    <row r="29" spans="1:2" x14ac:dyDescent="0.35">
      <c r="A29" t="s">
        <v>2486</v>
      </c>
    </row>
    <row r="30" spans="1:2" x14ac:dyDescent="0.35">
      <c r="A30" t="s">
        <v>2487</v>
      </c>
    </row>
    <row r="31" spans="1:2" x14ac:dyDescent="0.35">
      <c r="A31" t="s">
        <v>2488</v>
      </c>
    </row>
    <row r="32" spans="1:2" x14ac:dyDescent="0.35">
      <c r="A32" t="s">
        <v>2489</v>
      </c>
      <c r="B32" t="str">
        <f>CONCATENATE(IF(NOT(ISBLANK(B23)),A23&amp;"; ",""),IF(NOT(ISBLANK(B24)),A24&amp;"; ",""),IF(NOT(ISBLANK(B25)),A25&amp;"; ",""),IF(NOT(ISBLANK(B26)),A26&amp;"; ",""),IF(NOT(ISBLANK(B27)),A27&amp;"; ",""),IF(NOT(ISBLANK(B28)),A28&amp;"; ",""),IF(NOT(ISBLANK(B29)),A29&amp;"; ",""),IF(NOT(ISBLANK(B30)),A30&amp;"; ",""),,IF(NOT(ISBLANK(B31)),A31&amp;"; ",""))</f>
        <v xml:space="preserve">Planeerimine (Planning); </v>
      </c>
    </row>
    <row r="34" spans="1:7" x14ac:dyDescent="0.35">
      <c r="A34" s="2" t="s">
        <v>2490</v>
      </c>
    </row>
    <row r="35" spans="1:7" x14ac:dyDescent="0.35">
      <c r="A35" t="s">
        <v>2491</v>
      </c>
    </row>
    <row r="36" spans="1:7" x14ac:dyDescent="0.35">
      <c r="A36" t="s">
        <v>2492</v>
      </c>
      <c r="B36" t="s">
        <v>2493</v>
      </c>
    </row>
    <row r="37" spans="1:7" x14ac:dyDescent="0.35">
      <c r="A37" t="s">
        <v>2494</v>
      </c>
    </row>
    <row r="38" spans="1:7" x14ac:dyDescent="0.35">
      <c r="A38" t="s">
        <v>2495</v>
      </c>
    </row>
    <row r="39" spans="1:7" x14ac:dyDescent="0.35">
      <c r="A39" t="s">
        <v>2496</v>
      </c>
      <c r="B39" t="str">
        <f>CONCATENATE(IF(NOT(ISBLANK(B35)),A35&amp;"; ", ""),IF(NOT(ISBLANK(B36)),A36&amp;"; ",""),IF(NOT(ISBLANK(B37)),A37&amp;"; ",""),IF(NOT(ISBLANK(B38)),A38&amp;"; ",""))</f>
        <v xml:space="preserve">Käimasolev (Implemented); </v>
      </c>
    </row>
    <row r="47" spans="1:7" x14ac:dyDescent="0.35">
      <c r="G47" s="15"/>
    </row>
  </sheetData>
  <hyperlinks>
    <hyperlink ref="B19" r:id="rId1" display="https://www.mkm.ee/sites/default/files/180917_energiatohusus_2030_aruanne.pdf; https://www.kik.ee/sites/default/files/aruanne_kliimapoliitika_kulutohusus_final.pdf" xr:uid="{E7CAD304-EB7F-43DC-A1F5-7E933CFDF119}"/>
  </hyperlinks>
  <pageMargins left="0.7" right="0.7" top="0.75" bottom="0.75" header="0.3" footer="0.3"/>
  <pageSetup paperSize="9" scale="87"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8081C727-40A5-4AA9-B574-C6A47F00BC97}">
          <x14:formula1>
            <xm:f>Input!$A$3:$A$40</xm:f>
          </x14:formula1>
          <xm:sqref>B1</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EA29B-C426-4A35-A8CB-A3E1AE3697D1}">
  <sheetPr>
    <tabColor rgb="FFFABF8F"/>
  </sheetPr>
  <dimension ref="A1:G47"/>
  <sheetViews>
    <sheetView workbookViewId="0">
      <selection activeCell="B19" sqref="B19"/>
    </sheetView>
  </sheetViews>
  <sheetFormatPr defaultColWidth="8.6328125" defaultRowHeight="14.5" x14ac:dyDescent="0.35"/>
  <cols>
    <col min="1" max="1" width="35.6328125" customWidth="1"/>
    <col min="2" max="2" width="64.6328125" customWidth="1"/>
  </cols>
  <sheetData>
    <row r="1" spans="1:2" x14ac:dyDescent="0.35">
      <c r="A1" s="3" t="s">
        <v>2497</v>
      </c>
      <c r="B1" s="4" t="s">
        <v>2498</v>
      </c>
    </row>
    <row r="2" spans="1:2" x14ac:dyDescent="0.35">
      <c r="A2" s="5" t="s">
        <v>2499</v>
      </c>
      <c r="B2" s="6"/>
    </row>
    <row r="3" spans="1:2" x14ac:dyDescent="0.35">
      <c r="A3" s="3" t="s">
        <v>2500</v>
      </c>
      <c r="B3" s="7" t="str">
        <f ca="1">MID(CELL("filename",A1),FIND("]",CELL("filename",A1))+1,255)</f>
        <v>TR6</v>
      </c>
    </row>
    <row r="4" spans="1:2" x14ac:dyDescent="0.35">
      <c r="A4" s="5" t="s">
        <v>2501</v>
      </c>
      <c r="B4" s="6" t="s">
        <v>2502</v>
      </c>
    </row>
    <row r="5" spans="1:2" x14ac:dyDescent="0.35">
      <c r="A5" s="3" t="s">
        <v>2503</v>
      </c>
      <c r="B5" s="7" t="s">
        <v>2504</v>
      </c>
    </row>
    <row r="6" spans="1:2" x14ac:dyDescent="0.35">
      <c r="A6" s="5" t="s">
        <v>2505</v>
      </c>
      <c r="B6" s="6"/>
    </row>
    <row r="7" spans="1:2" ht="43.5" x14ac:dyDescent="0.35">
      <c r="A7" s="3" t="s">
        <v>2506</v>
      </c>
      <c r="B7" s="7" t="s">
        <v>2507</v>
      </c>
    </row>
    <row r="8" spans="1:2" ht="29" x14ac:dyDescent="0.35">
      <c r="A8" s="8" t="s">
        <v>2508</v>
      </c>
      <c r="B8" s="6" t="s">
        <v>2509</v>
      </c>
    </row>
    <row r="9" spans="1:2" x14ac:dyDescent="0.35">
      <c r="A9" s="3" t="s">
        <v>2510</v>
      </c>
      <c r="B9" s="7" t="s">
        <v>2511</v>
      </c>
    </row>
    <row r="10" spans="1:2" ht="29" x14ac:dyDescent="0.35">
      <c r="A10" s="5" t="s">
        <v>2512</v>
      </c>
      <c r="B10" s="6" t="s">
        <v>2513</v>
      </c>
    </row>
    <row r="11" spans="1:2" x14ac:dyDescent="0.35">
      <c r="A11" s="3" t="s">
        <v>2514</v>
      </c>
      <c r="B11" s="7"/>
    </row>
    <row r="12" spans="1:2" x14ac:dyDescent="0.35">
      <c r="A12" s="5" t="s">
        <v>2515</v>
      </c>
      <c r="B12" s="81" t="s">
        <v>2516</v>
      </c>
    </row>
    <row r="13" spans="1:2" x14ac:dyDescent="0.35">
      <c r="A13" s="3" t="s">
        <v>2517</v>
      </c>
      <c r="B13" s="4" t="str">
        <f>LEFT(B32,LEN(B32)-2)</f>
        <v>Maksundus (Fiscal)</v>
      </c>
    </row>
    <row r="14" spans="1:2" ht="116" x14ac:dyDescent="0.35">
      <c r="A14" s="5" t="s">
        <v>2518</v>
      </c>
      <c r="B14" s="44" t="s">
        <v>2519</v>
      </c>
    </row>
    <row r="15" spans="1:2" ht="29" x14ac:dyDescent="0.35">
      <c r="A15" s="3" t="s">
        <v>2520</v>
      </c>
      <c r="B15" s="4" t="str">
        <f>LEFT(B39, LEN(B39)-2)</f>
        <v>Käimasolev (Implemented)</v>
      </c>
    </row>
    <row r="16" spans="1:2" ht="29" x14ac:dyDescent="0.35">
      <c r="A16" s="5" t="s">
        <v>2521</v>
      </c>
      <c r="B16" s="10">
        <v>2018</v>
      </c>
    </row>
    <row r="17" spans="1:2" ht="29" x14ac:dyDescent="0.35">
      <c r="A17" s="3" t="s">
        <v>2522</v>
      </c>
      <c r="B17" s="4" t="s">
        <v>2523</v>
      </c>
    </row>
    <row r="18" spans="1:2" ht="29" x14ac:dyDescent="0.35">
      <c r="A18" s="5" t="s">
        <v>2524</v>
      </c>
      <c r="B18" s="10" t="s">
        <v>2525</v>
      </c>
    </row>
    <row r="19" spans="1:2" ht="58" x14ac:dyDescent="0.35">
      <c r="A19" s="3" t="s">
        <v>2526</v>
      </c>
      <c r="B19" s="11" t="s">
        <v>2527</v>
      </c>
    </row>
    <row r="20" spans="1:2" x14ac:dyDescent="0.35">
      <c r="A20" s="5" t="s">
        <v>2528</v>
      </c>
      <c r="B20" s="31" t="s">
        <v>2529</v>
      </c>
    </row>
    <row r="22" spans="1:2" x14ac:dyDescent="0.35">
      <c r="A22" s="2" t="s">
        <v>2530</v>
      </c>
    </row>
    <row r="23" spans="1:2" x14ac:dyDescent="0.35">
      <c r="A23" t="str">
        <f>Input!B3</f>
        <v>Otsene toetus (Economic)</v>
      </c>
    </row>
    <row r="24" spans="1:2" x14ac:dyDescent="0.35">
      <c r="A24" t="str">
        <f>Input!B4</f>
        <v>Haridus (Education)</v>
      </c>
    </row>
    <row r="25" spans="1:2" x14ac:dyDescent="0.35">
      <c r="A25" t="str">
        <f>Input!B5</f>
        <v>Maksundus (Fiscal)</v>
      </c>
      <c r="B25" t="s">
        <v>2531</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2532</v>
      </c>
      <c r="B32" t="str">
        <f>CONCATENATE(IF(NOT(ISBLANK(B23)),A23&amp;"; ",""),IF(NOT(ISBLANK(B24)),A24&amp;"; ",""),IF(NOT(ISBLANK(B25)),A25&amp;"; ",""),IF(NOT(ISBLANK(B26)),A26&amp;"; ",""),IF(NOT(ISBLANK(B27)),A27&amp;"; ",""),IF(NOT(ISBLANK(B28)),A28&amp;"; ",""),IF(NOT(ISBLANK(B29)),A29&amp;"; ",""),IF(NOT(ISBLANK(B30)),A30&amp;"; ",""),,IF(NOT(ISBLANK(B31)),A31&amp;"; ",""))</f>
        <v xml:space="preserve">Maksundus (Fiscal); </v>
      </c>
    </row>
    <row r="34" spans="1:7" x14ac:dyDescent="0.35">
      <c r="A34" s="2" t="s">
        <v>2533</v>
      </c>
    </row>
    <row r="35" spans="1:7" x14ac:dyDescent="0.35">
      <c r="A35" t="str">
        <f>Input!C3</f>
        <v>Rakendatud (Adopted or Expired)</v>
      </c>
    </row>
    <row r="36" spans="1:7" x14ac:dyDescent="0.35">
      <c r="A36" t="str">
        <f>Input!C4</f>
        <v>Käimasolev (Implemented)</v>
      </c>
      <c r="B36" t="s">
        <v>2534</v>
      </c>
    </row>
    <row r="37" spans="1:7" x14ac:dyDescent="0.35">
      <c r="A37" t="str">
        <f>Input!C5</f>
        <v>Planeeritud (Planned)</v>
      </c>
    </row>
    <row r="38" spans="1:7" x14ac:dyDescent="0.35">
      <c r="A38" t="str">
        <f>Input!C6</f>
        <v>Kavandamisel (Provisional)</v>
      </c>
    </row>
    <row r="39" spans="1:7" x14ac:dyDescent="0.35">
      <c r="A39" t="s">
        <v>2535</v>
      </c>
      <c r="B39" t="str">
        <f>CONCATENATE(IF(NOT(ISBLANK(B35)),A35&amp;"; ", ""),IF(NOT(ISBLANK(B36)),A36&amp;"; ",""),IF(NOT(ISBLANK(B37)),A37&amp;"; ",""),IF(NOT(ISBLANK(B38)),A38&amp;"; ",""))</f>
        <v xml:space="preserve">Käimasolev (Implemented); </v>
      </c>
    </row>
    <row r="47" spans="1:7" x14ac:dyDescent="0.35">
      <c r="G47" s="15"/>
    </row>
  </sheetData>
  <hyperlinks>
    <hyperlink ref="B19" r:id="rId1" display="https://www.mkm.ee/sites/default/files/180917_energiatohusus_2030_aruanne.pdf; https://www.kik.ee/sites/default/files/aruanne_kliimapoliitika_kulutohusus_final.pdf" xr:uid="{FFD127C5-383F-4E15-9A62-245B6A2E6FB5}"/>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E4F2907-A415-4A4A-B0D9-7C5DD6D6F474}">
          <x14:formula1>
            <xm:f>Input!$A$3:$A$40</xm:f>
          </x14:formula1>
          <xm:sqref>B1</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3DBCC-9C8F-49C2-A205-8299B54A99A8}">
  <sheetPr codeName="Leht18">
    <tabColor theme="9" tint="0.39997558519241921"/>
    <pageSetUpPr fitToPage="1"/>
  </sheetPr>
  <dimension ref="A1:G47"/>
  <sheetViews>
    <sheetView topLeftCell="A14" workbookViewId="0">
      <selection activeCell="E20" sqref="E20"/>
    </sheetView>
  </sheetViews>
  <sheetFormatPr defaultColWidth="8.6328125" defaultRowHeight="14.5" x14ac:dyDescent="0.35"/>
  <cols>
    <col min="1" max="1" width="35.6328125" customWidth="1"/>
    <col min="2" max="2" width="64.6328125" customWidth="1"/>
  </cols>
  <sheetData>
    <row r="1" spans="1:2" x14ac:dyDescent="0.35">
      <c r="A1" s="3" t="s">
        <v>2536</v>
      </c>
      <c r="B1" s="4" t="s">
        <v>2537</v>
      </c>
    </row>
    <row r="2" spans="1:2" x14ac:dyDescent="0.35">
      <c r="A2" s="5" t="s">
        <v>2538</v>
      </c>
      <c r="B2" s="6" t="s">
        <v>2539</v>
      </c>
    </row>
    <row r="3" spans="1:2" x14ac:dyDescent="0.35">
      <c r="A3" s="3" t="s">
        <v>2540</v>
      </c>
      <c r="B3" s="7" t="str">
        <f ca="1">MID(CELL("filename",A1),FIND("]",CELL("filename",A1))+1,255)</f>
        <v>TR7</v>
      </c>
    </row>
    <row r="4" spans="1:2" x14ac:dyDescent="0.35">
      <c r="A4" s="5" t="s">
        <v>2541</v>
      </c>
      <c r="B4" s="6" t="s">
        <v>2542</v>
      </c>
    </row>
    <row r="5" spans="1:2" x14ac:dyDescent="0.35">
      <c r="A5" s="3" t="s">
        <v>2543</v>
      </c>
      <c r="B5" s="7" t="s">
        <v>2544</v>
      </c>
    </row>
    <row r="6" spans="1:2" x14ac:dyDescent="0.35">
      <c r="A6" s="5" t="s">
        <v>2545</v>
      </c>
      <c r="B6" s="6"/>
    </row>
    <row r="7" spans="1:2" ht="58" x14ac:dyDescent="0.35">
      <c r="A7" s="3" t="s">
        <v>2546</v>
      </c>
      <c r="B7" s="7" t="s">
        <v>2547</v>
      </c>
    </row>
    <row r="8" spans="1:2" ht="29" x14ac:dyDescent="0.35">
      <c r="A8" s="8" t="s">
        <v>2548</v>
      </c>
      <c r="B8" s="6" t="s">
        <v>2549</v>
      </c>
    </row>
    <row r="9" spans="1:2" x14ac:dyDescent="0.35">
      <c r="A9" s="3" t="s">
        <v>2550</v>
      </c>
      <c r="B9" s="7" t="s">
        <v>2551</v>
      </c>
    </row>
    <row r="10" spans="1:2" ht="29" x14ac:dyDescent="0.35">
      <c r="A10" s="5" t="s">
        <v>2552</v>
      </c>
      <c r="B10" s="6" t="s">
        <v>2553</v>
      </c>
    </row>
    <row r="11" spans="1:2" x14ac:dyDescent="0.35">
      <c r="A11" s="3" t="s">
        <v>2554</v>
      </c>
      <c r="B11" s="7"/>
    </row>
    <row r="12" spans="1:2" x14ac:dyDescent="0.35">
      <c r="A12" s="5" t="s">
        <v>2555</v>
      </c>
      <c r="B12" s="81" t="s">
        <v>2556</v>
      </c>
    </row>
    <row r="13" spans="1:2" x14ac:dyDescent="0.35">
      <c r="A13" s="3" t="s">
        <v>2557</v>
      </c>
      <c r="B13" s="4" t="str">
        <f>LEFT(B32,LEN(B32)-2)</f>
        <v>Otsene toetus (Economic)</v>
      </c>
    </row>
    <row r="14" spans="1:2" ht="130.5" x14ac:dyDescent="0.35">
      <c r="A14" s="5" t="s">
        <v>2558</v>
      </c>
      <c r="B14" s="44" t="s">
        <v>2559</v>
      </c>
    </row>
    <row r="15" spans="1:2" ht="29" x14ac:dyDescent="0.35">
      <c r="A15" s="3" t="s">
        <v>2560</v>
      </c>
      <c r="B15" s="4" t="str">
        <f>LEFT(B39,LEN(B39)-2)</f>
        <v>Käimasolev (Implemented)</v>
      </c>
    </row>
    <row r="16" spans="1:2" ht="29" x14ac:dyDescent="0.35">
      <c r="A16" s="5" t="s">
        <v>2561</v>
      </c>
      <c r="B16" s="10" t="s">
        <v>2562</v>
      </c>
    </row>
    <row r="17" spans="1:2" ht="29" x14ac:dyDescent="0.35">
      <c r="A17" s="3" t="s">
        <v>2563</v>
      </c>
      <c r="B17" s="4" t="s">
        <v>2564</v>
      </c>
    </row>
    <row r="18" spans="1:2" ht="29" x14ac:dyDescent="0.35">
      <c r="A18" s="5" t="s">
        <v>2565</v>
      </c>
      <c r="B18" s="10" t="s">
        <v>2566</v>
      </c>
    </row>
    <row r="19" spans="1:2" ht="29" x14ac:dyDescent="0.35">
      <c r="A19" s="3" t="s">
        <v>2567</v>
      </c>
      <c r="B19" s="11" t="s">
        <v>2568</v>
      </c>
    </row>
    <row r="20" spans="1:2" ht="43.5" x14ac:dyDescent="0.35">
      <c r="A20" s="5" t="s">
        <v>2569</v>
      </c>
      <c r="B20" s="30" t="s">
        <v>2570</v>
      </c>
    </row>
    <row r="22" spans="1:2" x14ac:dyDescent="0.35">
      <c r="A22" s="2" t="s">
        <v>2571</v>
      </c>
    </row>
    <row r="23" spans="1:2" x14ac:dyDescent="0.35">
      <c r="A23" t="str">
        <f>Input!B3</f>
        <v>Otsene toetus (Economic)</v>
      </c>
      <c r="B23" t="s">
        <v>2572</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2573</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2574</v>
      </c>
    </row>
    <row r="35" spans="1:7" x14ac:dyDescent="0.35">
      <c r="A35" t="str">
        <f>Input!C3</f>
        <v>Rakendatud (Adopted or Expired)</v>
      </c>
    </row>
    <row r="36" spans="1:7" x14ac:dyDescent="0.35">
      <c r="A36" t="str">
        <f>Input!C4</f>
        <v>Käimasolev (Implemented)</v>
      </c>
      <c r="B36" t="s">
        <v>2575</v>
      </c>
    </row>
    <row r="37" spans="1:7" x14ac:dyDescent="0.35">
      <c r="A37" t="str">
        <f>Input!C5</f>
        <v>Planeeritud (Planned)</v>
      </c>
    </row>
    <row r="38" spans="1:7" x14ac:dyDescent="0.35">
      <c r="A38" t="str">
        <f>Input!C6</f>
        <v>Kavandamisel (Provisional)</v>
      </c>
    </row>
    <row r="39" spans="1:7" x14ac:dyDescent="0.35">
      <c r="A39" t="s">
        <v>2576</v>
      </c>
      <c r="B39" t="str">
        <f>CONCATENATE(IF(NOT(ISBLANK(B35)),A35&amp;"; ", ""),IF(NOT(ISBLANK(B36)),A36&amp;"; ",""),IF(NOT(ISBLANK(B37)),A37&amp;"; ",""),IF(NOT(ISBLANK(B38)),A38&amp;"; ",""))</f>
        <v xml:space="preserve">Käimasolev (Implemented); </v>
      </c>
    </row>
    <row r="47" spans="1:7" x14ac:dyDescent="0.35">
      <c r="G47" s="15"/>
    </row>
  </sheetData>
  <hyperlinks>
    <hyperlink ref="B19" r:id="rId1" xr:uid="{44BE96FF-2847-463D-8CD7-D88BD80DFF7C}"/>
  </hyperlinks>
  <pageMargins left="0.7" right="0.7" top="0.75" bottom="0.75" header="0.3" footer="0.3"/>
  <pageSetup paperSize="9" scale="87"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4FF83818-65D8-4822-88E7-DE46720D30F6}">
          <x14:formula1>
            <xm:f>Input!$A$3:$A$40</xm:f>
          </x14:formula1>
          <xm:sqref>B1</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A5097-93AC-4851-B53D-267A5D848830}">
  <sheetPr codeName="Leht19">
    <tabColor rgb="FFFCD5B4"/>
    <pageSetUpPr fitToPage="1"/>
  </sheetPr>
  <dimension ref="A1:G47"/>
  <sheetViews>
    <sheetView workbookViewId="0">
      <selection activeCell="B19" sqref="B19"/>
    </sheetView>
  </sheetViews>
  <sheetFormatPr defaultColWidth="8.6328125" defaultRowHeight="14.5" x14ac:dyDescent="0.35"/>
  <cols>
    <col min="1" max="1" width="35.6328125" customWidth="1"/>
    <col min="2" max="2" width="64.6328125" customWidth="1"/>
  </cols>
  <sheetData>
    <row r="1" spans="1:4" x14ac:dyDescent="0.35">
      <c r="A1" s="3" t="s">
        <v>2577</v>
      </c>
      <c r="B1" s="4" t="s">
        <v>2578</v>
      </c>
    </row>
    <row r="2" spans="1:4" x14ac:dyDescent="0.35">
      <c r="A2" s="5" t="s">
        <v>2579</v>
      </c>
      <c r="B2" s="6"/>
    </row>
    <row r="3" spans="1:4" x14ac:dyDescent="0.35">
      <c r="A3" s="3" t="s">
        <v>2580</v>
      </c>
      <c r="B3" s="7" t="str">
        <f ca="1">MID(CELL("filename",A1),FIND("]",CELL("filename",A1))+1,255)</f>
        <v>TR8</v>
      </c>
    </row>
    <row r="4" spans="1:4" x14ac:dyDescent="0.35">
      <c r="A4" s="5" t="s">
        <v>2581</v>
      </c>
      <c r="B4" s="6" t="s">
        <v>2582</v>
      </c>
      <c r="C4" s="24"/>
      <c r="D4" s="24"/>
    </row>
    <row r="5" spans="1:4" x14ac:dyDescent="0.35">
      <c r="A5" s="3" t="s">
        <v>2583</v>
      </c>
      <c r="B5" s="4" t="s">
        <v>2584</v>
      </c>
      <c r="C5" s="24"/>
      <c r="D5" s="24"/>
    </row>
    <row r="6" spans="1:4" x14ac:dyDescent="0.35">
      <c r="A6" s="5" t="s">
        <v>2585</v>
      </c>
      <c r="B6" s="6"/>
      <c r="C6" s="24"/>
      <c r="D6" s="24"/>
    </row>
    <row r="7" spans="1:4" ht="87" x14ac:dyDescent="0.35">
      <c r="A7" s="3" t="s">
        <v>2586</v>
      </c>
      <c r="B7" s="4" t="s">
        <v>2587</v>
      </c>
      <c r="C7" s="24"/>
      <c r="D7" s="24"/>
    </row>
    <row r="8" spans="1:4" ht="29" x14ac:dyDescent="0.35">
      <c r="A8" s="8" t="s">
        <v>2588</v>
      </c>
      <c r="B8" s="6" t="s">
        <v>2589</v>
      </c>
    </row>
    <row r="9" spans="1:4" x14ac:dyDescent="0.35">
      <c r="A9" s="3" t="s">
        <v>2590</v>
      </c>
      <c r="B9" s="7" t="s">
        <v>2591</v>
      </c>
    </row>
    <row r="10" spans="1:4" ht="29" x14ac:dyDescent="0.35">
      <c r="A10" s="5" t="s">
        <v>2592</v>
      </c>
      <c r="B10" s="6" t="s">
        <v>2593</v>
      </c>
    </row>
    <row r="11" spans="1:4" x14ac:dyDescent="0.35">
      <c r="A11" s="3" t="s">
        <v>2594</v>
      </c>
      <c r="B11" s="7"/>
    </row>
    <row r="12" spans="1:4" x14ac:dyDescent="0.35">
      <c r="A12" s="5" t="s">
        <v>2595</v>
      </c>
      <c r="B12" s="81" t="s">
        <v>2596</v>
      </c>
    </row>
    <row r="13" spans="1:4" x14ac:dyDescent="0.35">
      <c r="A13" s="3" t="s">
        <v>2597</v>
      </c>
      <c r="B13" s="4" t="str">
        <f>LEFT(B32,LEN(B32)-2)</f>
        <v>Teavitamine (Information)</v>
      </c>
    </row>
    <row r="14" spans="1:4" ht="58" x14ac:dyDescent="0.35">
      <c r="A14" s="5" t="s">
        <v>2598</v>
      </c>
      <c r="B14" s="44" t="s">
        <v>2599</v>
      </c>
    </row>
    <row r="15" spans="1:4" ht="29" x14ac:dyDescent="0.35">
      <c r="A15" s="3" t="s">
        <v>2600</v>
      </c>
      <c r="B15" s="4" t="str">
        <f>LEFT(B39,LEN(B39)-2)</f>
        <v>Planeeritud (Planned)</v>
      </c>
    </row>
    <row r="16" spans="1:4" ht="29" x14ac:dyDescent="0.35">
      <c r="A16" s="5" t="s">
        <v>2601</v>
      </c>
      <c r="B16" s="10"/>
    </row>
    <row r="17" spans="1:2" ht="29" x14ac:dyDescent="0.35">
      <c r="A17" s="3" t="s">
        <v>2602</v>
      </c>
      <c r="B17" s="4" t="s">
        <v>2603</v>
      </c>
    </row>
    <row r="18" spans="1:2" ht="29" x14ac:dyDescent="0.35">
      <c r="A18" s="5" t="s">
        <v>2604</v>
      </c>
      <c r="B18" s="10" t="s">
        <v>2605</v>
      </c>
    </row>
    <row r="19" spans="1:2" ht="58" x14ac:dyDescent="0.35">
      <c r="A19" s="3" t="s">
        <v>2606</v>
      </c>
      <c r="B19" s="11" t="s">
        <v>2607</v>
      </c>
    </row>
    <row r="20" spans="1:2" x14ac:dyDescent="0.35">
      <c r="A20" s="5" t="s">
        <v>2608</v>
      </c>
      <c r="B20" s="10" t="s">
        <v>2609</v>
      </c>
    </row>
    <row r="22" spans="1:2" x14ac:dyDescent="0.35">
      <c r="A22" s="2" t="s">
        <v>2610</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c r="B26" t="s">
        <v>2611</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2612</v>
      </c>
      <c r="B32" t="str">
        <f>CONCATENATE(IF(NOT(ISBLANK(B23)),A23&amp;"; ",""),IF(NOT(ISBLANK(B24)),A24&amp;"; ",""),IF(NOT(ISBLANK(B25)),A25&amp;"; ",""),IF(NOT(ISBLANK(B26)),A26&amp;"; ",""),IF(NOT(ISBLANK(B27)),A27&amp;"; ",""),IF(NOT(ISBLANK(B28)),A28&amp;"; ",""),IF(NOT(ISBLANK(B29)),A29&amp;"; ",""),IF(NOT(ISBLANK(B30)),A30&amp;"; ",""),,IF(NOT(ISBLANK(B31)),A31&amp;"; ",""))</f>
        <v xml:space="preserve">Teavitamine (Information); </v>
      </c>
    </row>
    <row r="34" spans="1:7" x14ac:dyDescent="0.35">
      <c r="A34" s="2" t="s">
        <v>2613</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2614</v>
      </c>
    </row>
    <row r="38" spans="1:7" x14ac:dyDescent="0.35">
      <c r="A38" t="str">
        <f>Input!C6</f>
        <v>Kavandamisel (Provisional)</v>
      </c>
    </row>
    <row r="39" spans="1:7" x14ac:dyDescent="0.35">
      <c r="A39" t="s">
        <v>2615</v>
      </c>
      <c r="B39" t="str">
        <f>CONCATENATE(IF(NOT(ISBLANK(B35)),A35&amp;"; ", ""),IF(NOT(ISBLANK(B36)),A36&amp;"; ",""),IF(NOT(ISBLANK(B37)),A37&amp;"; ",""),IF(NOT(ISBLANK(B38)),A38&amp;"; ",""))</f>
        <v xml:space="preserve">Planeeritud (Planned); </v>
      </c>
    </row>
    <row r="47" spans="1:7" x14ac:dyDescent="0.35">
      <c r="G47" s="15"/>
    </row>
  </sheetData>
  <hyperlinks>
    <hyperlink ref="B19" r:id="rId1" display="https://www.mkm.ee/sites/default/files/180917_energiatohusus_2030_aruanne.pdf; https://www.kik.ee/sites/default/files/aruanne_kliimapoliitika_kulutohusus_final.pdf" xr:uid="{B313BA36-870E-4183-9011-BB0B9DF8E816}"/>
  </hyperlinks>
  <pageMargins left="0.7" right="0.7" top="0.75" bottom="0.75" header="0.3" footer="0.3"/>
  <pageSetup paperSize="9" scale="87"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E5C9C5E-C21A-4991-B32F-9575204A2E51}">
          <x14:formula1>
            <xm:f>Input!$A$3:$A$40</xm:f>
          </x14:formula1>
          <xm:sqref>B1</xm:sqref>
        </x14:dataValidation>
      </x14:dataValidation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C1E87-9DEE-4612-873E-392CBC876416}">
  <sheetPr codeName="Leht20">
    <tabColor theme="9" tint="0.59999389629810485"/>
    <pageSetUpPr fitToPage="1"/>
  </sheetPr>
  <dimension ref="A1:G47"/>
  <sheetViews>
    <sheetView workbookViewId="0">
      <selection activeCell="B19" sqref="B19"/>
    </sheetView>
  </sheetViews>
  <sheetFormatPr defaultColWidth="8.6328125" defaultRowHeight="14.5" x14ac:dyDescent="0.35"/>
  <cols>
    <col min="1" max="1" width="35.6328125" customWidth="1"/>
    <col min="2" max="2" width="64.6328125" customWidth="1"/>
  </cols>
  <sheetData>
    <row r="1" spans="1:2" x14ac:dyDescent="0.35">
      <c r="A1" s="3" t="s">
        <v>2616</v>
      </c>
      <c r="B1" s="4" t="s">
        <v>2617</v>
      </c>
    </row>
    <row r="2" spans="1:2" x14ac:dyDescent="0.35">
      <c r="A2" s="5" t="s">
        <v>2618</v>
      </c>
      <c r="B2" s="6"/>
    </row>
    <row r="3" spans="1:2" x14ac:dyDescent="0.35">
      <c r="A3" s="3" t="s">
        <v>2619</v>
      </c>
      <c r="B3" s="7" t="str">
        <f ca="1">MID(CELL("filename",A1),FIND("]",CELL("filename",A1))+1,255)</f>
        <v>TR9</v>
      </c>
    </row>
    <row r="4" spans="1:2" ht="29" x14ac:dyDescent="0.35">
      <c r="A4" s="5" t="s">
        <v>2620</v>
      </c>
      <c r="B4" s="6" t="s">
        <v>2621</v>
      </c>
    </row>
    <row r="5" spans="1:2" ht="43.5" x14ac:dyDescent="0.35">
      <c r="A5" s="3" t="s">
        <v>2622</v>
      </c>
      <c r="B5" s="4" t="s">
        <v>2623</v>
      </c>
    </row>
    <row r="6" spans="1:2" x14ac:dyDescent="0.35">
      <c r="A6" s="5" t="s">
        <v>2624</v>
      </c>
      <c r="B6" s="6"/>
    </row>
    <row r="7" spans="1:2" ht="159.5" x14ac:dyDescent="0.35">
      <c r="A7" s="3" t="s">
        <v>2625</v>
      </c>
      <c r="B7" s="7" t="s">
        <v>2626</v>
      </c>
    </row>
    <row r="8" spans="1:2" ht="29" x14ac:dyDescent="0.35">
      <c r="A8" s="8" t="s">
        <v>2627</v>
      </c>
      <c r="B8" s="6" t="s">
        <v>2628</v>
      </c>
    </row>
    <row r="9" spans="1:2" x14ac:dyDescent="0.35">
      <c r="A9" s="3" t="s">
        <v>2629</v>
      </c>
      <c r="B9" s="7" t="s">
        <v>2630</v>
      </c>
    </row>
    <row r="10" spans="1:2" ht="29" x14ac:dyDescent="0.35">
      <c r="A10" s="5" t="s">
        <v>2631</v>
      </c>
      <c r="B10" s="6" t="s">
        <v>2632</v>
      </c>
    </row>
    <row r="11" spans="1:2" x14ac:dyDescent="0.35">
      <c r="A11" s="3" t="s">
        <v>2633</v>
      </c>
      <c r="B11" s="7"/>
    </row>
    <row r="12" spans="1:2" x14ac:dyDescent="0.35">
      <c r="A12" s="5" t="s">
        <v>2634</v>
      </c>
      <c r="B12" s="81" t="s">
        <v>2635</v>
      </c>
    </row>
    <row r="13" spans="1:2" x14ac:dyDescent="0.35">
      <c r="A13" s="3" t="s">
        <v>2636</v>
      </c>
      <c r="B13" s="4" t="str">
        <f>LEFT(B32,LEN(B32)-2)</f>
        <v>Planeerimine (Planning); Seadusandlus (Regulatory)</v>
      </c>
    </row>
    <row r="14" spans="1:2" ht="58" x14ac:dyDescent="0.35">
      <c r="A14" s="5" t="s">
        <v>2637</v>
      </c>
      <c r="B14" s="44" t="s">
        <v>2638</v>
      </c>
    </row>
    <row r="15" spans="1:2" ht="29" x14ac:dyDescent="0.35">
      <c r="A15" s="3" t="s">
        <v>2639</v>
      </c>
      <c r="B15" s="4" t="str">
        <f>LEFT(B39,LEN(B39)-2)</f>
        <v>Planeeritud (Planned)</v>
      </c>
    </row>
    <row r="16" spans="1:2" ht="29" x14ac:dyDescent="0.35">
      <c r="A16" s="5" t="s">
        <v>2640</v>
      </c>
      <c r="B16" s="10"/>
    </row>
    <row r="17" spans="1:2" ht="29" x14ac:dyDescent="0.35">
      <c r="A17" s="3" t="s">
        <v>2641</v>
      </c>
      <c r="B17" s="4" t="s">
        <v>2642</v>
      </c>
    </row>
    <row r="18" spans="1:2" ht="29" x14ac:dyDescent="0.35">
      <c r="A18" s="5" t="s">
        <v>2643</v>
      </c>
      <c r="B18" s="10" t="s">
        <v>2644</v>
      </c>
    </row>
    <row r="19" spans="1:2" ht="58" x14ac:dyDescent="0.35">
      <c r="A19" s="3" t="s">
        <v>2645</v>
      </c>
      <c r="B19" s="11" t="s">
        <v>2646</v>
      </c>
    </row>
    <row r="20" spans="1:2" x14ac:dyDescent="0.35">
      <c r="A20" s="5" t="s">
        <v>2647</v>
      </c>
      <c r="B20" s="10" t="s">
        <v>2648</v>
      </c>
    </row>
    <row r="22" spans="1:2" x14ac:dyDescent="0.35">
      <c r="A22" s="2" t="s">
        <v>2649</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c r="B27" t="s">
        <v>2650</v>
      </c>
    </row>
    <row r="28" spans="1:2" x14ac:dyDescent="0.35">
      <c r="A28" t="str">
        <f>Input!B8</f>
        <v>Seadusandlus (Regulatory)</v>
      </c>
      <c r="B28" t="s">
        <v>2651</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2652</v>
      </c>
      <c r="B32" t="str">
        <f>CONCATENATE(IF(NOT(ISBLANK(B23)),A23&amp;"; ",""),IF(NOT(ISBLANK(B24)),A24&amp;"; ",""),IF(NOT(ISBLANK(B25)),A25&amp;"; ",""),IF(NOT(ISBLANK(B26)),A26&amp;"; ",""),IF(NOT(ISBLANK(B27)),A27&amp;"; ",""),IF(NOT(ISBLANK(B28)),A28&amp;"; ",""),IF(NOT(ISBLANK(B29)),A29&amp;"; ",""),IF(NOT(ISBLANK(B30)),A30&amp;"; ",""),,IF(NOT(ISBLANK(B31)),A31&amp;"; ",""))</f>
        <v xml:space="preserve">Planeerimine (Planning); Seadusandlus (Regulatory); </v>
      </c>
    </row>
    <row r="34" spans="1:7" x14ac:dyDescent="0.35">
      <c r="A34" s="2" t="s">
        <v>2653</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2654</v>
      </c>
    </row>
    <row r="38" spans="1:7" x14ac:dyDescent="0.35">
      <c r="A38" t="str">
        <f>Input!C6</f>
        <v>Kavandamisel (Provisional)</v>
      </c>
    </row>
    <row r="39" spans="1:7" x14ac:dyDescent="0.35">
      <c r="A39" t="s">
        <v>2655</v>
      </c>
      <c r="B39" t="str">
        <f>CONCATENATE(IF(NOT(ISBLANK(B35)),A35&amp;"; ", ""),IF(NOT(ISBLANK(B36)),A36&amp;"; ",""),IF(NOT(ISBLANK(B37)),A37&amp;"; ",""),IF(NOT(ISBLANK(B38)),A38&amp;"; ",""))</f>
        <v xml:space="preserve">Planeeritud (Planned); </v>
      </c>
    </row>
    <row r="47" spans="1:7" x14ac:dyDescent="0.35">
      <c r="G47" s="15"/>
    </row>
  </sheetData>
  <hyperlinks>
    <hyperlink ref="B19" r:id="rId1" display="https://www.mkm.ee/sites/default/files/180917_energiatohusus_2030_aruanne.pdf; https://www.kik.ee/sites/default/files/aruanne_kliimapoliitika_kulutohusus_final.pdf" xr:uid="{920ADAA5-6FF8-43DD-B4A8-F31F242C6CDA}"/>
  </hyperlinks>
  <pageMargins left="0.7" right="0.7" top="0.75" bottom="0.75" header="0.3" footer="0.3"/>
  <pageSetup paperSize="9" scale="87"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4A59ABA2-CC21-4073-88EA-C3A4D81E9AAA}">
          <x14:formula1>
            <xm:f>Input!$A$3:$A$40</xm:f>
          </x14:formula1>
          <xm:sqref>B1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36C9E-1605-4F38-92B6-C4A90C6764AD}">
  <dimension ref="A1"/>
  <sheetViews>
    <sheetView workbookViewId="0"/>
  </sheetViews>
  <sheetFormatPr defaultRowHeight="14.5" x14ac:dyDescent="0.3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99193-167C-45A4-9AE3-38B063164C13}">
  <sheetPr>
    <tabColor rgb="FFFCD5B4"/>
  </sheetPr>
  <dimension ref="A1:G47"/>
  <sheetViews>
    <sheetView workbookViewId="0">
      <selection activeCell="K18" sqref="K18"/>
    </sheetView>
  </sheetViews>
  <sheetFormatPr defaultColWidth="8.6328125" defaultRowHeight="14.5" x14ac:dyDescent="0.35"/>
  <cols>
    <col min="1" max="1" width="35.6328125" customWidth="1"/>
    <col min="2" max="2" width="64.6328125" customWidth="1"/>
  </cols>
  <sheetData>
    <row r="1" spans="1:7" x14ac:dyDescent="0.35">
      <c r="A1" s="3" t="s">
        <v>2656</v>
      </c>
      <c r="B1" s="4" t="s">
        <v>2657</v>
      </c>
    </row>
    <row r="2" spans="1:7" x14ac:dyDescent="0.35">
      <c r="A2" s="5" t="s">
        <v>2658</v>
      </c>
      <c r="B2" s="6"/>
    </row>
    <row r="3" spans="1:7" x14ac:dyDescent="0.35">
      <c r="A3" s="3" t="s">
        <v>2659</v>
      </c>
      <c r="B3" s="12"/>
    </row>
    <row r="4" spans="1:7" x14ac:dyDescent="0.35">
      <c r="A4" s="5" t="s">
        <v>2660</v>
      </c>
      <c r="B4" s="33" t="s">
        <v>2661</v>
      </c>
    </row>
    <row r="5" spans="1:7" x14ac:dyDescent="0.35">
      <c r="A5" s="3" t="s">
        <v>2662</v>
      </c>
      <c r="B5" s="7" t="s">
        <v>2663</v>
      </c>
    </row>
    <row r="6" spans="1:7" x14ac:dyDescent="0.35">
      <c r="A6" s="5" t="s">
        <v>2664</v>
      </c>
      <c r="B6" s="6"/>
    </row>
    <row r="7" spans="1:7" ht="50.25" customHeight="1" x14ac:dyDescent="0.35">
      <c r="A7" s="3" t="s">
        <v>2665</v>
      </c>
      <c r="B7" s="7" t="s">
        <v>2666</v>
      </c>
      <c r="G7">
        <v>1</v>
      </c>
    </row>
    <row r="8" spans="1:7" ht="29" x14ac:dyDescent="0.35">
      <c r="A8" s="8" t="s">
        <v>2667</v>
      </c>
      <c r="B8" s="6" t="s">
        <v>2668</v>
      </c>
    </row>
    <row r="9" spans="1:7" x14ac:dyDescent="0.35">
      <c r="A9" s="3" t="s">
        <v>2669</v>
      </c>
      <c r="B9" s="7" t="s">
        <v>2670</v>
      </c>
    </row>
    <row r="10" spans="1:7" ht="29" x14ac:dyDescent="0.35">
      <c r="A10" s="5" t="s">
        <v>2671</v>
      </c>
      <c r="B10" s="6" t="s">
        <v>2672</v>
      </c>
    </row>
    <row r="11" spans="1:7" x14ac:dyDescent="0.35">
      <c r="A11" s="3" t="s">
        <v>2673</v>
      </c>
      <c r="B11" s="7"/>
    </row>
    <row r="12" spans="1:7" x14ac:dyDescent="0.35">
      <c r="A12" s="5" t="s">
        <v>2674</v>
      </c>
      <c r="B12" s="9"/>
    </row>
    <row r="13" spans="1:7" x14ac:dyDescent="0.35">
      <c r="A13" s="3" t="s">
        <v>2675</v>
      </c>
      <c r="B13" s="4" t="str">
        <f>LEFT(B32,LEN(B32)-2)</f>
        <v>Otsene toetus (Economic)</v>
      </c>
    </row>
    <row r="14" spans="1:7" ht="72.5" x14ac:dyDescent="0.35">
      <c r="A14" s="5" t="s">
        <v>2676</v>
      </c>
      <c r="B14" s="10" t="s">
        <v>2677</v>
      </c>
    </row>
    <row r="15" spans="1:7" ht="29" x14ac:dyDescent="0.35">
      <c r="A15" s="3" t="s">
        <v>2678</v>
      </c>
      <c r="B15" s="4" t="str">
        <f>LEFT(B39,LEN(B39)-2)</f>
        <v>Planeeritud (Planned)</v>
      </c>
    </row>
    <row r="16" spans="1:7" ht="29" x14ac:dyDescent="0.35">
      <c r="A16" s="5" t="s">
        <v>2679</v>
      </c>
      <c r="B16" s="10">
        <v>2035</v>
      </c>
    </row>
    <row r="17" spans="1:2" ht="29" x14ac:dyDescent="0.35">
      <c r="A17" s="3" t="s">
        <v>2680</v>
      </c>
      <c r="B17" s="4" t="s">
        <v>2681</v>
      </c>
    </row>
    <row r="18" spans="1:2" ht="29" x14ac:dyDescent="0.35">
      <c r="A18" s="5" t="s">
        <v>2682</v>
      </c>
      <c r="B18" s="10" t="s">
        <v>2683</v>
      </c>
    </row>
    <row r="19" spans="1:2" ht="29" x14ac:dyDescent="0.35">
      <c r="A19" s="3" t="s">
        <v>2684</v>
      </c>
      <c r="B19" s="11"/>
    </row>
    <row r="22" spans="1:2" x14ac:dyDescent="0.35">
      <c r="A22" s="2" t="s">
        <v>2685</v>
      </c>
    </row>
    <row r="23" spans="1:2" x14ac:dyDescent="0.35">
      <c r="A23" t="str">
        <f>Input!B3</f>
        <v>Otsene toetus (Economic)</v>
      </c>
      <c r="B23" t="s">
        <v>2686</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2687</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2688</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2689</v>
      </c>
    </row>
    <row r="38" spans="1:7" x14ac:dyDescent="0.35">
      <c r="A38" t="str">
        <f>Input!C6</f>
        <v>Kavandamisel (Provisional)</v>
      </c>
    </row>
    <row r="39" spans="1:7" x14ac:dyDescent="0.35">
      <c r="A39" t="s">
        <v>2690</v>
      </c>
      <c r="B39" t="str">
        <f>CONCATENATE(IF(NOT(ISBLANK(B35)),A35&amp;"; ", ""),IF(NOT(ISBLANK(B36)),A36&amp;"; ",""),IF(NOT(ISBLANK(B37)),A37&amp;"; ",""),IF(NOT(ISBLANK(B38)),A38&amp;"; ",""))</f>
        <v xml:space="preserve">Planeeritud (Planned); </v>
      </c>
    </row>
    <row r="47" spans="1:7" x14ac:dyDescent="0.35">
      <c r="G47" s="1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7AEEBEC-4683-482D-9161-1BAD850630A8}">
          <x14:formula1>
            <xm:f>Input!$A$3:$A$40</xm:f>
          </x14:formula1>
          <xm:sqref>B1</xm:sqref>
        </x14:dataValidation>
      </x14:dataValidation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2AE9B-A0A1-4FB5-9881-652A1E4B515E}">
  <sheetPr codeName="Leht23">
    <tabColor rgb="FFFCD5B4"/>
    <pageSetUpPr fitToPage="1"/>
  </sheetPr>
  <dimension ref="A1:G47"/>
  <sheetViews>
    <sheetView workbookViewId="0">
      <selection activeCell="B19" sqref="B19"/>
    </sheetView>
  </sheetViews>
  <sheetFormatPr defaultColWidth="8.6328125" defaultRowHeight="14.5" x14ac:dyDescent="0.35"/>
  <cols>
    <col min="1" max="1" width="35.6328125" customWidth="1"/>
    <col min="2" max="2" width="64.6328125" customWidth="1"/>
  </cols>
  <sheetData>
    <row r="1" spans="1:2" x14ac:dyDescent="0.35">
      <c r="A1" s="3" t="s">
        <v>2691</v>
      </c>
      <c r="B1" s="4" t="s">
        <v>2692</v>
      </c>
    </row>
    <row r="2" spans="1:2" x14ac:dyDescent="0.35">
      <c r="A2" s="5" t="s">
        <v>2693</v>
      </c>
      <c r="B2" s="6"/>
    </row>
    <row r="3" spans="1:2" x14ac:dyDescent="0.35">
      <c r="A3" s="3" t="s">
        <v>2694</v>
      </c>
      <c r="B3" s="7" t="str">
        <f ca="1">MID(CELL("filename",A1),FIND("]",CELL("filename",A1))+1,255)</f>
        <v>TR11</v>
      </c>
    </row>
    <row r="4" spans="1:2" x14ac:dyDescent="0.35">
      <c r="A4" s="5" t="s">
        <v>2695</v>
      </c>
      <c r="B4" s="6" t="s">
        <v>2696</v>
      </c>
    </row>
    <row r="5" spans="1:2" x14ac:dyDescent="0.35">
      <c r="A5" s="3" t="s">
        <v>2697</v>
      </c>
      <c r="B5" s="7" t="s">
        <v>2698</v>
      </c>
    </row>
    <row r="6" spans="1:2" x14ac:dyDescent="0.35">
      <c r="A6" s="5" t="s">
        <v>2699</v>
      </c>
      <c r="B6" s="6"/>
    </row>
    <row r="7" spans="1:2" ht="43.5" x14ac:dyDescent="0.35">
      <c r="A7" s="3" t="s">
        <v>2700</v>
      </c>
      <c r="B7" s="7" t="s">
        <v>2701</v>
      </c>
    </row>
    <row r="8" spans="1:2" ht="29" x14ac:dyDescent="0.35">
      <c r="A8" s="8" t="s">
        <v>2702</v>
      </c>
      <c r="B8" s="6" t="s">
        <v>2703</v>
      </c>
    </row>
    <row r="9" spans="1:2" x14ac:dyDescent="0.35">
      <c r="A9" s="3" t="s">
        <v>2704</v>
      </c>
      <c r="B9" s="7" t="s">
        <v>2705</v>
      </c>
    </row>
    <row r="10" spans="1:2" ht="29" x14ac:dyDescent="0.35">
      <c r="A10" s="5" t="s">
        <v>2706</v>
      </c>
      <c r="B10" s="6" t="s">
        <v>2707</v>
      </c>
    </row>
    <row r="11" spans="1:2" x14ac:dyDescent="0.35">
      <c r="A11" s="3" t="s">
        <v>2708</v>
      </c>
      <c r="B11" s="7"/>
    </row>
    <row r="12" spans="1:2" x14ac:dyDescent="0.35">
      <c r="A12" s="5" t="s">
        <v>2709</v>
      </c>
      <c r="B12" s="81" t="s">
        <v>2710</v>
      </c>
    </row>
    <row r="13" spans="1:2" x14ac:dyDescent="0.35">
      <c r="A13" s="3" t="s">
        <v>2711</v>
      </c>
      <c r="B13" s="4" t="str">
        <f>LEFT(B32,LEN(B32)-2)</f>
        <v>Maksundus (Fiscal)</v>
      </c>
    </row>
    <row r="14" spans="1:2" ht="72.5" x14ac:dyDescent="0.35">
      <c r="A14" s="5" t="s">
        <v>2712</v>
      </c>
      <c r="B14" s="44" t="s">
        <v>2713</v>
      </c>
    </row>
    <row r="15" spans="1:2" ht="29" x14ac:dyDescent="0.35">
      <c r="A15" s="3" t="s">
        <v>2714</v>
      </c>
      <c r="B15" s="4" t="str">
        <f>LEFT(B39,LEN(B39)-2)</f>
        <v>Planeeritud (Planned)</v>
      </c>
    </row>
    <row r="16" spans="1:2" ht="29" x14ac:dyDescent="0.35">
      <c r="A16" s="5" t="s">
        <v>2715</v>
      </c>
      <c r="B16" s="10"/>
    </row>
    <row r="17" spans="1:2" ht="29" x14ac:dyDescent="0.35">
      <c r="A17" s="3" t="s">
        <v>2716</v>
      </c>
      <c r="B17" s="4" t="s">
        <v>2717</v>
      </c>
    </row>
    <row r="18" spans="1:2" ht="29" x14ac:dyDescent="0.35">
      <c r="A18" s="5" t="s">
        <v>2718</v>
      </c>
      <c r="B18" s="10" t="s">
        <v>2719</v>
      </c>
    </row>
    <row r="19" spans="1:2" ht="58" x14ac:dyDescent="0.35">
      <c r="A19" s="3" t="s">
        <v>2720</v>
      </c>
      <c r="B19" s="11" t="s">
        <v>2721</v>
      </c>
    </row>
    <row r="20" spans="1:2" x14ac:dyDescent="0.35">
      <c r="A20" s="5" t="s">
        <v>2722</v>
      </c>
      <c r="B20" s="10" t="s">
        <v>2723</v>
      </c>
    </row>
    <row r="22" spans="1:2" x14ac:dyDescent="0.35">
      <c r="A22" s="2" t="s">
        <v>2724</v>
      </c>
    </row>
    <row r="23" spans="1:2" x14ac:dyDescent="0.35">
      <c r="A23" t="str">
        <f>Input!B3</f>
        <v>Otsene toetus (Economic)</v>
      </c>
    </row>
    <row r="24" spans="1:2" x14ac:dyDescent="0.35">
      <c r="A24" t="str">
        <f>Input!B4</f>
        <v>Haridus (Education)</v>
      </c>
    </row>
    <row r="25" spans="1:2" x14ac:dyDescent="0.35">
      <c r="A25" t="str">
        <f>Input!B5</f>
        <v>Maksundus (Fiscal)</v>
      </c>
      <c r="B25" t="s">
        <v>2725</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2726</v>
      </c>
      <c r="B32" t="str">
        <f>CONCATENATE(IF(NOT(ISBLANK(B23)),A23&amp;"; ",""),IF(NOT(ISBLANK(B24)),A24&amp;"; ",""),IF(NOT(ISBLANK(B25)),A25&amp;"; ",""),IF(NOT(ISBLANK(B26)),A26&amp;"; ",""),IF(NOT(ISBLANK(B27)),A27&amp;"; ",""),IF(NOT(ISBLANK(B28)),A28&amp;"; ",""),IF(NOT(ISBLANK(B29)),A29&amp;"; ",""),IF(NOT(ISBLANK(B30)),A30&amp;"; ",""),,IF(NOT(ISBLANK(B31)),A31&amp;"; ",""))</f>
        <v xml:space="preserve">Maksundus (Fiscal); </v>
      </c>
    </row>
    <row r="34" spans="1:7" x14ac:dyDescent="0.35">
      <c r="A34" s="2" t="s">
        <v>2727</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2728</v>
      </c>
    </row>
    <row r="38" spans="1:7" x14ac:dyDescent="0.35">
      <c r="A38" t="str">
        <f>Input!C6</f>
        <v>Kavandamisel (Provisional)</v>
      </c>
    </row>
    <row r="39" spans="1:7" x14ac:dyDescent="0.35">
      <c r="A39" t="s">
        <v>2729</v>
      </c>
      <c r="B39" t="str">
        <f>CONCATENATE(IF(NOT(ISBLANK(B35)),A35&amp;"; ", ""),IF(NOT(ISBLANK(B36)),A36&amp;"; ",""),IF(NOT(ISBLANK(B37)),A37&amp;"; ",""),IF(NOT(ISBLANK(B38)),A38&amp;"; ",""))</f>
        <v xml:space="preserve">Planeeritud (Planned); </v>
      </c>
    </row>
    <row r="47" spans="1:7" x14ac:dyDescent="0.35">
      <c r="G47" s="15"/>
    </row>
  </sheetData>
  <hyperlinks>
    <hyperlink ref="B19" r:id="rId1" display="https://www.mkm.ee/sites/default/files/180917_energiatohusus_2030_aruanne.pdf; https://www.kik.ee/sites/default/files/aruanne_kliimapoliitika_kulutohusus_final.pdf" xr:uid="{2560C61F-9AEB-429F-8B9F-632AF6AB0BAC}"/>
  </hyperlinks>
  <pageMargins left="0.7" right="0.7" top="0.75" bottom="0.75" header="0.3" footer="0.3"/>
  <pageSetup paperSize="9" scale="87"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84F4234E-C28E-4D60-915C-9D8891D677F5}">
          <x14:formula1>
            <xm:f>Input!$A$3:$A$40</xm:f>
          </x14:formula1>
          <xm:sqref>B1</xm:sqref>
        </x14:dataValidation>
      </x14:dataValidation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3AD7A-417D-4919-9C38-292D5F309149}">
  <sheetPr>
    <tabColor theme="9" tint="0.59999389629810485"/>
  </sheetPr>
  <dimension ref="A1:G47"/>
  <sheetViews>
    <sheetView topLeftCell="A6" workbookViewId="0">
      <selection activeCell="H21" sqref="H21"/>
    </sheetView>
  </sheetViews>
  <sheetFormatPr defaultColWidth="8.6328125" defaultRowHeight="14.5" x14ac:dyDescent="0.35"/>
  <cols>
    <col min="1" max="1" width="35.6328125" customWidth="1"/>
    <col min="2" max="2" width="64.6328125" customWidth="1"/>
  </cols>
  <sheetData>
    <row r="1" spans="1:2" x14ac:dyDescent="0.35">
      <c r="A1" s="3" t="s">
        <v>2730</v>
      </c>
      <c r="B1" s="4" t="s">
        <v>2731</v>
      </c>
    </row>
    <row r="2" spans="1:2" x14ac:dyDescent="0.35">
      <c r="A2" s="5" t="s">
        <v>2732</v>
      </c>
      <c r="B2" s="6"/>
    </row>
    <row r="3" spans="1:2" x14ac:dyDescent="0.35">
      <c r="A3" s="3" t="s">
        <v>2733</v>
      </c>
      <c r="B3" s="7" t="str">
        <f ca="1">MID(CELL("filename",A1),FIND("]",CELL("filename",A1))+1,255)</f>
        <v>TR12</v>
      </c>
    </row>
    <row r="4" spans="1:2" x14ac:dyDescent="0.35">
      <c r="A4" s="5" t="s">
        <v>2734</v>
      </c>
      <c r="B4" s="6" t="s">
        <v>2735</v>
      </c>
    </row>
    <row r="5" spans="1:2" x14ac:dyDescent="0.35">
      <c r="A5" s="3" t="s">
        <v>2736</v>
      </c>
      <c r="B5" s="7" t="s">
        <v>2737</v>
      </c>
    </row>
    <row r="6" spans="1:2" x14ac:dyDescent="0.35">
      <c r="A6" s="5" t="s">
        <v>2738</v>
      </c>
      <c r="B6" s="6"/>
    </row>
    <row r="7" spans="1:2" ht="84.75" customHeight="1" x14ac:dyDescent="0.35">
      <c r="A7" s="3" t="s">
        <v>2739</v>
      </c>
      <c r="B7" s="7" t="s">
        <v>2740</v>
      </c>
    </row>
    <row r="8" spans="1:2" ht="29" x14ac:dyDescent="0.35">
      <c r="A8" s="8" t="s">
        <v>2741</v>
      </c>
      <c r="B8" s="6" t="s">
        <v>2742</v>
      </c>
    </row>
    <row r="9" spans="1:2" x14ac:dyDescent="0.35">
      <c r="A9" s="3" t="s">
        <v>2743</v>
      </c>
      <c r="B9" s="7" t="s">
        <v>2744</v>
      </c>
    </row>
    <row r="10" spans="1:2" ht="29" x14ac:dyDescent="0.35">
      <c r="A10" s="5" t="s">
        <v>2745</v>
      </c>
      <c r="B10" s="6" t="s">
        <v>2746</v>
      </c>
    </row>
    <row r="11" spans="1:2" x14ac:dyDescent="0.35">
      <c r="A11" s="3" t="s">
        <v>2747</v>
      </c>
      <c r="B11" s="7"/>
    </row>
    <row r="12" spans="1:2" x14ac:dyDescent="0.35">
      <c r="A12" s="5" t="s">
        <v>2748</v>
      </c>
      <c r="B12" s="81" t="s">
        <v>2749</v>
      </c>
    </row>
    <row r="13" spans="1:2" x14ac:dyDescent="0.35">
      <c r="A13" s="3" t="s">
        <v>2750</v>
      </c>
      <c r="B13" s="4" t="str">
        <f>LEFT(B32,LEN(B32)-2)</f>
        <v>Teavitamine (Information)</v>
      </c>
    </row>
    <row r="14" spans="1:2" ht="58" x14ac:dyDescent="0.35">
      <c r="A14" s="5" t="s">
        <v>2751</v>
      </c>
      <c r="B14" s="44" t="s">
        <v>2752</v>
      </c>
    </row>
    <row r="15" spans="1:2" ht="29" x14ac:dyDescent="0.35">
      <c r="A15" s="3" t="s">
        <v>2753</v>
      </c>
      <c r="B15" s="4" t="str">
        <f>LEFT(B39,LEN(B39)-2)</f>
        <v>Planeeritud (Planned)</v>
      </c>
    </row>
    <row r="16" spans="1:2" ht="29" x14ac:dyDescent="0.35">
      <c r="A16" s="5" t="s">
        <v>2754</v>
      </c>
      <c r="B16" s="10"/>
    </row>
    <row r="17" spans="1:2" ht="29" x14ac:dyDescent="0.35">
      <c r="A17" s="3" t="s">
        <v>2755</v>
      </c>
      <c r="B17" s="4" t="s">
        <v>2756</v>
      </c>
    </row>
    <row r="18" spans="1:2" ht="29" x14ac:dyDescent="0.35">
      <c r="A18" s="5" t="s">
        <v>2757</v>
      </c>
      <c r="B18" s="10" t="s">
        <v>2758</v>
      </c>
    </row>
    <row r="19" spans="1:2" ht="58" x14ac:dyDescent="0.35">
      <c r="A19" s="3" t="s">
        <v>2759</v>
      </c>
      <c r="B19" s="11" t="s">
        <v>2760</v>
      </c>
    </row>
    <row r="20" spans="1:2" x14ac:dyDescent="0.35">
      <c r="A20" s="5" t="s">
        <v>2761</v>
      </c>
      <c r="B20" s="10" t="s">
        <v>2762</v>
      </c>
    </row>
    <row r="22" spans="1:2" x14ac:dyDescent="0.35">
      <c r="A22" s="2" t="s">
        <v>2763</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c r="B26" t="s">
        <v>2764</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2765</v>
      </c>
      <c r="B32" t="str">
        <f>CONCATENATE(IF(NOT(ISBLANK(B23)),A23&amp;"; ",""),IF(NOT(ISBLANK(B24)),A24&amp;"; ",""),IF(NOT(ISBLANK(B25)),A25&amp;"; ",""),IF(NOT(ISBLANK(B26)),A26&amp;"; ",""),IF(NOT(ISBLANK(B27)),A27&amp;"; ",""),IF(NOT(ISBLANK(B28)),A28&amp;"; ",""),IF(NOT(ISBLANK(B29)),A29&amp;"; ",""),IF(NOT(ISBLANK(B30)),A30&amp;"; ",""),,IF(NOT(ISBLANK(B31)),A31&amp;"; ",""))</f>
        <v xml:space="preserve">Teavitamine (Information); </v>
      </c>
    </row>
    <row r="34" spans="1:7" x14ac:dyDescent="0.35">
      <c r="A34" s="2" t="s">
        <v>2766</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2767</v>
      </c>
    </row>
    <row r="38" spans="1:7" x14ac:dyDescent="0.35">
      <c r="A38" t="str">
        <f>Input!C6</f>
        <v>Kavandamisel (Provisional)</v>
      </c>
    </row>
    <row r="39" spans="1:7" x14ac:dyDescent="0.35">
      <c r="A39" t="s">
        <v>2768</v>
      </c>
      <c r="B39" t="str">
        <f>CONCATENATE(IF(NOT(ISBLANK(B35)),A35&amp;"; ", ""),IF(NOT(ISBLANK(B36)),A36&amp;"; ",""),IF(NOT(ISBLANK(B37)),A37&amp;"; ",""),IF(NOT(ISBLANK(B38)),A38&amp;"; ",""))</f>
        <v xml:space="preserve">Planeeritud (Planned); </v>
      </c>
    </row>
    <row r="47" spans="1:7" x14ac:dyDescent="0.35">
      <c r="G47" s="15"/>
    </row>
  </sheetData>
  <hyperlinks>
    <hyperlink ref="B19" r:id="rId1" display="https://www.mkm.ee/sites/default/files/180917_energiatohusus_2030_aruanne.pdf; https://www.kik.ee/sites/default/files/aruanne_kliimapoliitika_kulutohusus_final.pdf" xr:uid="{98B5D825-ED45-47CA-867A-93EE327CC143}"/>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3E68B5A-0C17-4C27-A526-7D1FE0C2F582}">
          <x14:formula1>
            <xm:f>Input!$A$3:$A$40</xm:f>
          </x14:formula1>
          <xm:sqref>B1</xm:sqref>
        </x14:dataValidation>
      </x14:dataValidation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06926-23F0-45CF-9602-2D0055AE6020}">
  <sheetPr>
    <tabColor rgb="FFFABF8F"/>
    <pageSetUpPr fitToPage="1"/>
  </sheetPr>
  <dimension ref="A1:G47"/>
  <sheetViews>
    <sheetView workbookViewId="0">
      <selection activeCell="C14" sqref="C14"/>
    </sheetView>
  </sheetViews>
  <sheetFormatPr defaultColWidth="8.6328125" defaultRowHeight="14.5" x14ac:dyDescent="0.35"/>
  <cols>
    <col min="1" max="1" width="35.6328125" customWidth="1"/>
    <col min="2" max="2" width="64.6328125" customWidth="1"/>
  </cols>
  <sheetData>
    <row r="1" spans="1:3" x14ac:dyDescent="0.35">
      <c r="A1" s="3" t="s">
        <v>2769</v>
      </c>
      <c r="B1" s="4" t="s">
        <v>2770</v>
      </c>
    </row>
    <row r="2" spans="1:3" x14ac:dyDescent="0.35">
      <c r="A2" s="5" t="s">
        <v>2771</v>
      </c>
      <c r="B2" s="6" t="s">
        <v>2772</v>
      </c>
    </row>
    <row r="3" spans="1:3" x14ac:dyDescent="0.35">
      <c r="A3" s="3" t="s">
        <v>2773</v>
      </c>
      <c r="B3" s="12" t="str">
        <f ca="1">MID(CELL("filename",A1),FIND("]",CELL("filename",A1))+1,255)</f>
        <v>TR13</v>
      </c>
    </row>
    <row r="4" spans="1:3" x14ac:dyDescent="0.35">
      <c r="A4" s="5" t="s">
        <v>2774</v>
      </c>
      <c r="B4" s="6" t="s">
        <v>2775</v>
      </c>
    </row>
    <row r="5" spans="1:3" ht="29" x14ac:dyDescent="0.35">
      <c r="A5" s="3" t="s">
        <v>2776</v>
      </c>
      <c r="B5" s="7" t="s">
        <v>2777</v>
      </c>
    </row>
    <row r="6" spans="1:3" x14ac:dyDescent="0.35">
      <c r="A6" s="5" t="s">
        <v>2778</v>
      </c>
      <c r="B6" s="6"/>
    </row>
    <row r="7" spans="1:3" ht="29" x14ac:dyDescent="0.35">
      <c r="A7" s="3" t="s">
        <v>2779</v>
      </c>
      <c r="B7" s="7" t="s">
        <v>2780</v>
      </c>
    </row>
    <row r="8" spans="1:3" ht="29" x14ac:dyDescent="0.35">
      <c r="A8" s="8" t="s">
        <v>2781</v>
      </c>
      <c r="B8" s="6" t="s">
        <v>2782</v>
      </c>
    </row>
    <row r="9" spans="1:3" x14ac:dyDescent="0.35">
      <c r="A9" s="3" t="s">
        <v>2783</v>
      </c>
      <c r="B9" s="7" t="s">
        <v>2784</v>
      </c>
    </row>
    <row r="10" spans="1:3" ht="29" x14ac:dyDescent="0.35">
      <c r="A10" s="5" t="s">
        <v>2785</v>
      </c>
      <c r="B10" s="6" t="s">
        <v>2786</v>
      </c>
    </row>
    <row r="11" spans="1:3" x14ac:dyDescent="0.35">
      <c r="A11" s="3" t="s">
        <v>2787</v>
      </c>
      <c r="B11" s="7"/>
    </row>
    <row r="12" spans="1:3" x14ac:dyDescent="0.35">
      <c r="A12" s="5" t="s">
        <v>2788</v>
      </c>
      <c r="B12" s="81" t="s">
        <v>2789</v>
      </c>
    </row>
    <row r="13" spans="1:3" x14ac:dyDescent="0.35">
      <c r="A13" s="3" t="s">
        <v>2790</v>
      </c>
      <c r="B13" s="4" t="str">
        <f>LEFT(B32,LEN(B32)-2)</f>
        <v>Otsene toetus (Economic)</v>
      </c>
    </row>
    <row r="14" spans="1:3" ht="87" x14ac:dyDescent="0.35">
      <c r="A14" s="5" t="s">
        <v>2791</v>
      </c>
      <c r="B14" s="44" t="s">
        <v>2792</v>
      </c>
      <c r="C14" s="24"/>
    </row>
    <row r="15" spans="1:3" ht="29" x14ac:dyDescent="0.35">
      <c r="A15" s="3" t="s">
        <v>2793</v>
      </c>
      <c r="B15" s="4" t="str">
        <f>LEFT(B39,LEN(B39)-2)</f>
        <v>Rakendatud (Adopted or Expired)</v>
      </c>
    </row>
    <row r="16" spans="1:3" ht="29" x14ac:dyDescent="0.35">
      <c r="A16" s="5" t="s">
        <v>2794</v>
      </c>
      <c r="B16" s="10" t="s">
        <v>2795</v>
      </c>
    </row>
    <row r="17" spans="1:2" ht="29" x14ac:dyDescent="0.35">
      <c r="A17" s="3" t="s">
        <v>2796</v>
      </c>
      <c r="B17" s="4" t="s">
        <v>2797</v>
      </c>
    </row>
    <row r="18" spans="1:2" ht="29" x14ac:dyDescent="0.35">
      <c r="A18" s="5" t="s">
        <v>2798</v>
      </c>
      <c r="B18" s="10" t="s">
        <v>2799</v>
      </c>
    </row>
    <row r="19" spans="1:2" ht="58" x14ac:dyDescent="0.35">
      <c r="A19" s="3" t="s">
        <v>2800</v>
      </c>
      <c r="B19" s="11" t="s">
        <v>2801</v>
      </c>
    </row>
    <row r="20" spans="1:2" ht="29" x14ac:dyDescent="0.35">
      <c r="A20" s="5" t="s">
        <v>2802</v>
      </c>
      <c r="B20" s="10" t="s">
        <v>2803</v>
      </c>
    </row>
    <row r="22" spans="1:2" x14ac:dyDescent="0.35">
      <c r="A22" s="2" t="s">
        <v>2804</v>
      </c>
    </row>
    <row r="23" spans="1:2" x14ac:dyDescent="0.35">
      <c r="A23" t="str">
        <f>Input!B3</f>
        <v>Otsene toetus (Economic)</v>
      </c>
      <c r="B23" t="s">
        <v>2805</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2806</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2807</v>
      </c>
    </row>
    <row r="35" spans="1:7" x14ac:dyDescent="0.35">
      <c r="A35" t="str">
        <f>Input!C3</f>
        <v>Rakendatud (Adopted or Expired)</v>
      </c>
      <c r="B35" t="s">
        <v>2808</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2809</v>
      </c>
      <c r="B39" t="str">
        <f>CONCATENATE(IF(NOT(ISBLANK(B35)),A35&amp;"; ", ""),IF(NOT(ISBLANK(B36)),A36&amp;"; ",""),IF(NOT(ISBLANK(B37)),A37&amp;"; ",""),IF(NOT(ISBLANK(B38)),A38&amp;"; ",""))</f>
        <v xml:space="preserve">Rakendatud (Adopted or Expired); </v>
      </c>
    </row>
    <row r="47" spans="1:7" x14ac:dyDescent="0.35">
      <c r="G47" s="15"/>
    </row>
  </sheetData>
  <hyperlinks>
    <hyperlink ref="B19" r:id="rId1" display="https://www.mkm.ee/sites/default/files/180917_energiatohusus_2030_aruanne.pdf; https://www.kik.ee/sites/default/files/aruanne_kliimapoliitika_kulutohusus_final.pdf" xr:uid="{D31D2BE1-4E45-4B80-91EE-66D9B85374B9}"/>
  </hyperlinks>
  <pageMargins left="0.7" right="0.7" top="0.75" bottom="0.75" header="0.3" footer="0.3"/>
  <pageSetup paperSize="9" scale="87"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12A68FC9-9CBF-4A93-918A-569DC31DDDEC}">
          <x14:formula1>
            <xm:f>Input!$A$3:$A$40</xm:f>
          </x14:formula1>
          <xm:sqref>B1</xm:sqref>
        </x14:dataValidation>
      </x14:dataValidation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886BB-944D-4914-B9FE-7BF50123CB95}">
  <sheetPr>
    <tabColor rgb="FFFABF8F"/>
  </sheetPr>
  <dimension ref="A1:G47"/>
  <sheetViews>
    <sheetView workbookViewId="0">
      <selection activeCell="B8" sqref="B8"/>
    </sheetView>
  </sheetViews>
  <sheetFormatPr defaultColWidth="8.6328125" defaultRowHeight="14.5" x14ac:dyDescent="0.35"/>
  <cols>
    <col min="1" max="1" width="35.6328125" customWidth="1"/>
    <col min="2" max="2" width="64.6328125" customWidth="1"/>
  </cols>
  <sheetData>
    <row r="1" spans="1:2" x14ac:dyDescent="0.35">
      <c r="A1" s="3" t="s">
        <v>2810</v>
      </c>
      <c r="B1" s="4" t="s">
        <v>2811</v>
      </c>
    </row>
    <row r="2" spans="1:2" x14ac:dyDescent="0.35">
      <c r="A2" s="5" t="s">
        <v>2812</v>
      </c>
      <c r="B2" s="6" t="s">
        <v>2813</v>
      </c>
    </row>
    <row r="3" spans="1:2" x14ac:dyDescent="0.35">
      <c r="A3" s="3" t="s">
        <v>2814</v>
      </c>
      <c r="B3" s="12" t="str">
        <f ca="1">MID(CELL("filename",A1),FIND("]",CELL("filename",A1))+1,255)</f>
        <v>TR14</v>
      </c>
    </row>
    <row r="4" spans="1:2" x14ac:dyDescent="0.35">
      <c r="A4" s="5" t="s">
        <v>2815</v>
      </c>
      <c r="B4" s="6" t="s">
        <v>2816</v>
      </c>
    </row>
    <row r="5" spans="1:2" ht="29" x14ac:dyDescent="0.35">
      <c r="A5" s="3" t="s">
        <v>2817</v>
      </c>
      <c r="B5" s="7" t="s">
        <v>2818</v>
      </c>
    </row>
    <row r="6" spans="1:2" x14ac:dyDescent="0.35">
      <c r="A6" s="5" t="s">
        <v>2819</v>
      </c>
      <c r="B6" s="6"/>
    </row>
    <row r="7" spans="1:2" ht="87" x14ac:dyDescent="0.35">
      <c r="A7" s="3" t="s">
        <v>2820</v>
      </c>
      <c r="B7" s="83" t="s">
        <v>2821</v>
      </c>
    </row>
    <row r="8" spans="1:2" ht="29" x14ac:dyDescent="0.35">
      <c r="A8" s="8" t="s">
        <v>2822</v>
      </c>
      <c r="B8" s="6" t="s">
        <v>2823</v>
      </c>
    </row>
    <row r="9" spans="1:2" x14ac:dyDescent="0.35">
      <c r="A9" s="3" t="s">
        <v>2824</v>
      </c>
      <c r="B9" s="7" t="s">
        <v>2825</v>
      </c>
    </row>
    <row r="10" spans="1:2" ht="29" x14ac:dyDescent="0.35">
      <c r="A10" s="5" t="s">
        <v>2826</v>
      </c>
      <c r="B10" s="6" t="s">
        <v>2827</v>
      </c>
    </row>
    <row r="11" spans="1:2" x14ac:dyDescent="0.35">
      <c r="A11" s="3" t="s">
        <v>2828</v>
      </c>
      <c r="B11" s="7"/>
    </row>
    <row r="12" spans="1:2" x14ac:dyDescent="0.35">
      <c r="A12" s="5" t="s">
        <v>2829</v>
      </c>
      <c r="B12" s="81" t="s">
        <v>2830</v>
      </c>
    </row>
    <row r="13" spans="1:2" x14ac:dyDescent="0.35">
      <c r="A13" s="3" t="s">
        <v>2831</v>
      </c>
      <c r="B13" s="4" t="str">
        <f>LEFT(B32,LEN(B32)-2)</f>
        <v>Otsene toetus (Economic)</v>
      </c>
    </row>
    <row r="14" spans="1:2" ht="101.5" x14ac:dyDescent="0.35">
      <c r="A14" s="5" t="s">
        <v>2832</v>
      </c>
      <c r="B14" s="44" t="s">
        <v>2833</v>
      </c>
    </row>
    <row r="15" spans="1:2" ht="29" x14ac:dyDescent="0.35">
      <c r="A15" s="3" t="s">
        <v>2834</v>
      </c>
      <c r="B15" s="4" t="str">
        <f>LEFT(B39,LEN(B39)-2)</f>
        <v>Rakendatud (Adopted or Expired)</v>
      </c>
    </row>
    <row r="16" spans="1:2" ht="29" x14ac:dyDescent="0.35">
      <c r="A16" s="5" t="s">
        <v>2835</v>
      </c>
      <c r="B16" s="10" t="s">
        <v>2836</v>
      </c>
    </row>
    <row r="17" spans="1:2" ht="29" x14ac:dyDescent="0.35">
      <c r="A17" s="3" t="s">
        <v>2837</v>
      </c>
      <c r="B17" s="4" t="s">
        <v>2838</v>
      </c>
    </row>
    <row r="18" spans="1:2" ht="29" x14ac:dyDescent="0.35">
      <c r="A18" s="5" t="s">
        <v>2839</v>
      </c>
      <c r="B18" s="10" t="s">
        <v>2840</v>
      </c>
    </row>
    <row r="19" spans="1:2" ht="29" x14ac:dyDescent="0.35">
      <c r="A19" s="3" t="s">
        <v>2841</v>
      </c>
      <c r="B19" s="11"/>
    </row>
    <row r="20" spans="1:2" ht="29" x14ac:dyDescent="0.35">
      <c r="A20" s="5" t="s">
        <v>2842</v>
      </c>
      <c r="B20" s="10" t="s">
        <v>2843</v>
      </c>
    </row>
    <row r="22" spans="1:2" x14ac:dyDescent="0.35">
      <c r="A22" s="2" t="s">
        <v>2844</v>
      </c>
    </row>
    <row r="23" spans="1:2" x14ac:dyDescent="0.35">
      <c r="A23" t="str">
        <f>Input!B3</f>
        <v>Otsene toetus (Economic)</v>
      </c>
      <c r="B23" t="s">
        <v>2845</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2846</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2847</v>
      </c>
    </row>
    <row r="35" spans="1:7" x14ac:dyDescent="0.35">
      <c r="A35" t="str">
        <f>Input!C3</f>
        <v>Rakendatud (Adopted or Expired)</v>
      </c>
      <c r="B35" t="s">
        <v>2848</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2849</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76E2B3F-811B-4DC0-B56B-763B14B92A12}">
          <x14:formula1>
            <xm:f>Input!$A$3:$A$40</xm:f>
          </x14:formula1>
          <xm:sqref>B1</xm:sqref>
        </x14:dataValidation>
      </x14:dataValidation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329F6-9156-4A63-841E-432F8A8C2C20}">
  <sheetPr>
    <tabColor rgb="FFFABF8F"/>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2850</v>
      </c>
      <c r="B1" s="4" t="s">
        <v>2851</v>
      </c>
    </row>
    <row r="2" spans="1:2" x14ac:dyDescent="0.35">
      <c r="A2" s="5" t="s">
        <v>2852</v>
      </c>
      <c r="B2" s="6" t="s">
        <v>2853</v>
      </c>
    </row>
    <row r="3" spans="1:2" x14ac:dyDescent="0.35">
      <c r="A3" s="3" t="s">
        <v>2854</v>
      </c>
      <c r="B3" s="12" t="str">
        <f ca="1">MID(CELL("filename",A1),FIND("]",CELL("filename",A1))+1,255)</f>
        <v>TR15</v>
      </c>
    </row>
    <row r="4" spans="1:2" x14ac:dyDescent="0.35">
      <c r="A4" s="5" t="s">
        <v>2855</v>
      </c>
      <c r="B4" s="31" t="s">
        <v>2856</v>
      </c>
    </row>
    <row r="5" spans="1:2" ht="29" x14ac:dyDescent="0.35">
      <c r="A5" s="3" t="s">
        <v>2857</v>
      </c>
      <c r="B5" s="7" t="s">
        <v>2858</v>
      </c>
    </row>
    <row r="6" spans="1:2" x14ac:dyDescent="0.35">
      <c r="A6" s="5" t="s">
        <v>2859</v>
      </c>
      <c r="B6" s="6"/>
    </row>
    <row r="7" spans="1:2" ht="35.75" customHeight="1" x14ac:dyDescent="0.35">
      <c r="A7" s="3" t="s">
        <v>2860</v>
      </c>
      <c r="B7" s="7" t="s">
        <v>2861</v>
      </c>
    </row>
    <row r="8" spans="1:2" ht="29" x14ac:dyDescent="0.35">
      <c r="A8" s="8" t="s">
        <v>2862</v>
      </c>
      <c r="B8" s="6" t="s">
        <v>2863</v>
      </c>
    </row>
    <row r="9" spans="1:2" x14ac:dyDescent="0.35">
      <c r="A9" s="3" t="s">
        <v>2864</v>
      </c>
      <c r="B9" s="7" t="s">
        <v>2865</v>
      </c>
    </row>
    <row r="10" spans="1:2" ht="29" x14ac:dyDescent="0.35">
      <c r="A10" s="5" t="s">
        <v>2866</v>
      </c>
      <c r="B10" s="6" t="s">
        <v>2867</v>
      </c>
    </row>
    <row r="11" spans="1:2" x14ac:dyDescent="0.35">
      <c r="A11" s="3" t="s">
        <v>2868</v>
      </c>
      <c r="B11" s="7"/>
    </row>
    <row r="12" spans="1:2" x14ac:dyDescent="0.35">
      <c r="A12" s="5" t="s">
        <v>2869</v>
      </c>
      <c r="B12" s="81" t="s">
        <v>2870</v>
      </c>
    </row>
    <row r="13" spans="1:2" x14ac:dyDescent="0.35">
      <c r="A13" s="3" t="s">
        <v>2871</v>
      </c>
      <c r="B13" s="4" t="str">
        <f>LEFT(B32,LEN(B32)-2)</f>
        <v>Otsene toetus (Economic)</v>
      </c>
    </row>
    <row r="14" spans="1:2" ht="130.5" x14ac:dyDescent="0.35">
      <c r="A14" s="5" t="s">
        <v>2872</v>
      </c>
      <c r="B14" s="44" t="s">
        <v>2873</v>
      </c>
    </row>
    <row r="15" spans="1:2" ht="29" x14ac:dyDescent="0.35">
      <c r="A15" s="3" t="s">
        <v>2874</v>
      </c>
      <c r="B15" s="4" t="str">
        <f>LEFT(B39,LEN(B39)-2)</f>
        <v>Planeeritud (Planned)</v>
      </c>
    </row>
    <row r="16" spans="1:2" ht="29" x14ac:dyDescent="0.35">
      <c r="A16" s="5" t="s">
        <v>2875</v>
      </c>
      <c r="B16" s="10" t="s">
        <v>2876</v>
      </c>
    </row>
    <row r="17" spans="1:2" ht="29" x14ac:dyDescent="0.35">
      <c r="A17" s="3" t="s">
        <v>2877</v>
      </c>
      <c r="B17" s="4" t="s">
        <v>2878</v>
      </c>
    </row>
    <row r="18" spans="1:2" ht="29" x14ac:dyDescent="0.35">
      <c r="A18" s="5" t="s">
        <v>2879</v>
      </c>
      <c r="B18" s="10" t="s">
        <v>2880</v>
      </c>
    </row>
    <row r="19" spans="1:2" ht="29" x14ac:dyDescent="0.35">
      <c r="A19" s="3" t="s">
        <v>2881</v>
      </c>
      <c r="B19" s="11"/>
    </row>
    <row r="20" spans="1:2" x14ac:dyDescent="0.35">
      <c r="A20" s="5" t="s">
        <v>2882</v>
      </c>
      <c r="B20" s="10" t="s">
        <v>2883</v>
      </c>
    </row>
    <row r="22" spans="1:2" x14ac:dyDescent="0.35">
      <c r="A22" s="2" t="s">
        <v>2884</v>
      </c>
    </row>
    <row r="23" spans="1:2" x14ac:dyDescent="0.35">
      <c r="A23" t="str">
        <f>Input!B3</f>
        <v>Otsene toetus (Economic)</v>
      </c>
      <c r="B23" t="s">
        <v>2885</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2886</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2887</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2888</v>
      </c>
    </row>
    <row r="38" spans="1:7" x14ac:dyDescent="0.35">
      <c r="A38" t="str">
        <f>Input!C6</f>
        <v>Kavandamisel (Provisional)</v>
      </c>
    </row>
    <row r="39" spans="1:7" x14ac:dyDescent="0.35">
      <c r="A39" t="s">
        <v>2889</v>
      </c>
      <c r="B39" t="str">
        <f>CONCATENATE(IF(NOT(ISBLANK(B35)),A35&amp;"; ", ""),IF(NOT(ISBLANK(B36)),A36&amp;"; ",""),IF(NOT(ISBLANK(B37)),A37&amp;"; ",""),IF(NOT(ISBLANK(B38)),A38&amp;"; ",""))</f>
        <v xml:space="preserve">Planeeritud (Planned); </v>
      </c>
    </row>
    <row r="47" spans="1:7" x14ac:dyDescent="0.35">
      <c r="G47" s="1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F90A051-6998-4486-A8A0-B8C16A1FFEDB}">
          <x14:formula1>
            <xm:f>Input!$A$3:$A$40</xm:f>
          </x14:formula1>
          <xm:sqref>B1</xm:sqref>
        </x14:dataValidation>
      </x14:dataValidations>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5AF98-6312-41E5-B94F-F7A52FA9CC40}">
  <sheetPr>
    <tabColor rgb="FFFABF8F"/>
  </sheetPr>
  <dimension ref="A1:B39"/>
  <sheetViews>
    <sheetView workbookViewId="0">
      <selection activeCell="B8" sqref="B8"/>
    </sheetView>
  </sheetViews>
  <sheetFormatPr defaultColWidth="8.6328125" defaultRowHeight="14.5" x14ac:dyDescent="0.35"/>
  <cols>
    <col min="1" max="1" width="42.453125" customWidth="1"/>
    <col min="2" max="2" width="63.6328125" customWidth="1"/>
  </cols>
  <sheetData>
    <row r="1" spans="1:2" x14ac:dyDescent="0.35">
      <c r="A1" s="3" t="s">
        <v>2890</v>
      </c>
      <c r="B1" s="4" t="s">
        <v>2891</v>
      </c>
    </row>
    <row r="2" spans="1:2" ht="26.25" customHeight="1" x14ac:dyDescent="0.35">
      <c r="A2" s="5" t="s">
        <v>2892</v>
      </c>
      <c r="B2" s="6" t="s">
        <v>2893</v>
      </c>
    </row>
    <row r="3" spans="1:2" ht="27.75" customHeight="1" x14ac:dyDescent="0.35">
      <c r="A3" s="3" t="s">
        <v>2894</v>
      </c>
      <c r="B3" s="7" t="str">
        <f ca="1">MID(CELL("filename",A1),FIND("]",CELL("filename",A1))+1,255)</f>
        <v>TR16a</v>
      </c>
    </row>
    <row r="4" spans="1:2" ht="38.25" customHeight="1" x14ac:dyDescent="0.35">
      <c r="A4" s="5" t="s">
        <v>2895</v>
      </c>
      <c r="B4" s="6" t="s">
        <v>2896</v>
      </c>
    </row>
    <row r="5" spans="1:2" ht="30.75" customHeight="1" x14ac:dyDescent="0.35">
      <c r="A5" s="3" t="s">
        <v>2897</v>
      </c>
      <c r="B5" s="7" t="s">
        <v>2898</v>
      </c>
    </row>
    <row r="6" spans="1:2" x14ac:dyDescent="0.35">
      <c r="A6" s="5" t="s">
        <v>2899</v>
      </c>
      <c r="B6" s="6" t="s">
        <v>2900</v>
      </c>
    </row>
    <row r="7" spans="1:2" ht="49.5" customHeight="1" x14ac:dyDescent="0.35">
      <c r="A7" s="3" t="s">
        <v>2901</v>
      </c>
      <c r="B7" s="7" t="s">
        <v>2902</v>
      </c>
    </row>
    <row r="8" spans="1:2" ht="27.75" customHeight="1" x14ac:dyDescent="0.35">
      <c r="A8" s="8" t="s">
        <v>2903</v>
      </c>
      <c r="B8" s="6" t="s">
        <v>2904</v>
      </c>
    </row>
    <row r="9" spans="1:2" x14ac:dyDescent="0.35">
      <c r="A9" s="3" t="s">
        <v>2905</v>
      </c>
      <c r="B9" s="7" t="s">
        <v>2906</v>
      </c>
    </row>
    <row r="10" spans="1:2" ht="50.25" customHeight="1" x14ac:dyDescent="0.35">
      <c r="A10" s="5" t="s">
        <v>2907</v>
      </c>
      <c r="B10" s="6" t="s">
        <v>2908</v>
      </c>
    </row>
    <row r="11" spans="1:2" x14ac:dyDescent="0.35">
      <c r="A11" s="3" t="s">
        <v>2909</v>
      </c>
      <c r="B11" s="7"/>
    </row>
    <row r="12" spans="1:2" x14ac:dyDescent="0.35">
      <c r="A12" s="5" t="s">
        <v>2910</v>
      </c>
      <c r="B12" s="81" t="s">
        <v>2911</v>
      </c>
    </row>
    <row r="13" spans="1:2" ht="21.75" customHeight="1" x14ac:dyDescent="0.35">
      <c r="A13" s="3" t="s">
        <v>2912</v>
      </c>
      <c r="B13" s="4" t="str">
        <f>LEFT(B32,LEN(B32)-2)</f>
        <v>Otsene toetus (Economic)</v>
      </c>
    </row>
    <row r="14" spans="1:2" ht="155.25" customHeight="1" x14ac:dyDescent="0.35">
      <c r="A14" s="5" t="s">
        <v>2913</v>
      </c>
      <c r="B14" s="44" t="s">
        <v>2914</v>
      </c>
    </row>
    <row r="15" spans="1:2" ht="31.5" customHeight="1" x14ac:dyDescent="0.35">
      <c r="A15" s="3" t="s">
        <v>2915</v>
      </c>
      <c r="B15" s="4" t="str">
        <f>LEFT(B39,LEN(B39)-2)</f>
        <v>Käimasolev (Implemented)</v>
      </c>
    </row>
    <row r="16" spans="1:2" ht="30" customHeight="1" x14ac:dyDescent="0.35">
      <c r="A16" s="5" t="s">
        <v>2916</v>
      </c>
      <c r="B16" s="10" t="s">
        <v>2917</v>
      </c>
    </row>
    <row r="17" spans="1:2" ht="44.25" customHeight="1" x14ac:dyDescent="0.35">
      <c r="A17" s="3" t="s">
        <v>2918</v>
      </c>
      <c r="B17" s="4" t="s">
        <v>2919</v>
      </c>
    </row>
    <row r="18" spans="1:2" ht="29" x14ac:dyDescent="0.35">
      <c r="A18" s="5" t="s">
        <v>2920</v>
      </c>
      <c r="B18" s="10" t="s">
        <v>2921</v>
      </c>
    </row>
    <row r="19" spans="1:2" x14ac:dyDescent="0.35">
      <c r="A19" s="3" t="s">
        <v>2922</v>
      </c>
      <c r="B19" s="4"/>
    </row>
    <row r="20" spans="1:2" ht="58" x14ac:dyDescent="0.35">
      <c r="A20" s="92" t="s">
        <v>2923</v>
      </c>
      <c r="B20" s="30" t="s">
        <v>2924</v>
      </c>
    </row>
    <row r="22" spans="1:2" x14ac:dyDescent="0.35">
      <c r="A22" s="2" t="s">
        <v>2925</v>
      </c>
    </row>
    <row r="23" spans="1:2" x14ac:dyDescent="0.35">
      <c r="A23" t="str">
        <f>Input!B3</f>
        <v>Otsene toetus (Economic)</v>
      </c>
      <c r="B23" t="s">
        <v>2926</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2927</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2" x14ac:dyDescent="0.35">
      <c r="A34" s="2" t="s">
        <v>2928</v>
      </c>
    </row>
    <row r="35" spans="1:2" x14ac:dyDescent="0.35">
      <c r="A35" t="str">
        <f>Input!C3</f>
        <v>Rakendatud (Adopted or Expired)</v>
      </c>
    </row>
    <row r="36" spans="1:2" x14ac:dyDescent="0.35">
      <c r="A36" t="str">
        <f>Input!C4</f>
        <v>Käimasolev (Implemented)</v>
      </c>
      <c r="B36" t="s">
        <v>2929</v>
      </c>
    </row>
    <row r="37" spans="1:2" x14ac:dyDescent="0.35">
      <c r="A37" t="str">
        <f>Input!C5</f>
        <v>Planeeritud (Planned)</v>
      </c>
    </row>
    <row r="38" spans="1:2" x14ac:dyDescent="0.35">
      <c r="A38" t="str">
        <f>Input!C6</f>
        <v>Kavandamisel (Provisional)</v>
      </c>
    </row>
    <row r="39" spans="1:2" x14ac:dyDescent="0.35">
      <c r="A39" t="s">
        <v>2930</v>
      </c>
      <c r="B39" t="str">
        <f>CONCATENATE(IF(NOT(ISBLANK(B35)),A35&amp;"; ", ""),IF(NOT(ISBLANK(B36)),A36&amp;"; ",""),IF(NOT(ISBLANK(B37)),A37&amp;"; ",""),IF(NOT(ISBLANK(B38)),A38&amp;"; ",""))</f>
        <v xml:space="preserve">Käimasolev (Implemented); </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EDE1343-3F99-4F27-914F-6C07FECD35F5}">
          <x14:formula1>
            <xm:f>Input!$A$3:$A$40</xm:f>
          </x14:formula1>
          <xm:sqref>B1</xm:sqref>
        </x14:dataValidation>
      </x14:dataValidations>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D9406-0B4A-4191-9A41-7627D20E7F9B}">
  <sheetPr>
    <tabColor rgb="FFFABF8F"/>
  </sheetPr>
  <dimension ref="A1:B39"/>
  <sheetViews>
    <sheetView workbookViewId="0">
      <selection activeCell="E12" sqref="E12"/>
    </sheetView>
  </sheetViews>
  <sheetFormatPr defaultColWidth="8.6328125" defaultRowHeight="14.5" x14ac:dyDescent="0.35"/>
  <cols>
    <col min="1" max="1" width="42.453125" customWidth="1"/>
    <col min="2" max="2" width="69.90625" customWidth="1"/>
  </cols>
  <sheetData>
    <row r="1" spans="1:2" x14ac:dyDescent="0.35">
      <c r="A1" s="3" t="s">
        <v>2931</v>
      </c>
      <c r="B1" s="4" t="s">
        <v>2932</v>
      </c>
    </row>
    <row r="2" spans="1:2" ht="26.25" customHeight="1" x14ac:dyDescent="0.35">
      <c r="A2" s="5" t="s">
        <v>2933</v>
      </c>
      <c r="B2" s="6" t="s">
        <v>2934</v>
      </c>
    </row>
    <row r="3" spans="1:2" ht="27.75" customHeight="1" x14ac:dyDescent="0.35">
      <c r="A3" s="3" t="s">
        <v>2935</v>
      </c>
      <c r="B3" s="7" t="str">
        <f ca="1">MID(CELL("filename",A1),FIND("]",CELL("filename",A1))+1,255)</f>
        <v>TR16b</v>
      </c>
    </row>
    <row r="4" spans="1:2" ht="38.25" customHeight="1" x14ac:dyDescent="0.35">
      <c r="A4" s="5" t="s">
        <v>2936</v>
      </c>
      <c r="B4" s="6" t="s">
        <v>2937</v>
      </c>
    </row>
    <row r="5" spans="1:2" ht="30.75" customHeight="1" x14ac:dyDescent="0.35">
      <c r="A5" s="3" t="s">
        <v>2938</v>
      </c>
      <c r="B5" s="7" t="s">
        <v>2939</v>
      </c>
    </row>
    <row r="6" spans="1:2" ht="29" x14ac:dyDescent="0.35">
      <c r="A6" s="5" t="s">
        <v>2940</v>
      </c>
      <c r="B6" s="10" t="s">
        <v>2941</v>
      </c>
    </row>
    <row r="7" spans="1:2" ht="42.75" customHeight="1" x14ac:dyDescent="0.35">
      <c r="A7" s="3" t="s">
        <v>2942</v>
      </c>
      <c r="B7" s="7" t="s">
        <v>2943</v>
      </c>
    </row>
    <row r="8" spans="1:2" ht="27.75" customHeight="1" x14ac:dyDescent="0.35">
      <c r="A8" s="8" t="s">
        <v>2944</v>
      </c>
      <c r="B8" s="6" t="s">
        <v>2945</v>
      </c>
    </row>
    <row r="9" spans="1:2" x14ac:dyDescent="0.35">
      <c r="A9" s="3" t="s">
        <v>2946</v>
      </c>
      <c r="B9" s="7" t="s">
        <v>2947</v>
      </c>
    </row>
    <row r="10" spans="1:2" ht="50.25" customHeight="1" x14ac:dyDescent="0.35">
      <c r="A10" s="5" t="s">
        <v>2948</v>
      </c>
      <c r="B10" s="6" t="s">
        <v>2949</v>
      </c>
    </row>
    <row r="11" spans="1:2" x14ac:dyDescent="0.35">
      <c r="A11" s="3" t="s">
        <v>2950</v>
      </c>
      <c r="B11" s="7"/>
    </row>
    <row r="12" spans="1:2" x14ac:dyDescent="0.35">
      <c r="A12" s="5" t="s">
        <v>2951</v>
      </c>
      <c r="B12" s="81" t="s">
        <v>2952</v>
      </c>
    </row>
    <row r="13" spans="1:2" ht="21.75" customHeight="1" x14ac:dyDescent="0.35">
      <c r="A13" s="3" t="s">
        <v>2953</v>
      </c>
      <c r="B13" s="4" t="str">
        <f>LEFT(B32,LEN(B32)-2)</f>
        <v>Otsene toetus (Economic)</v>
      </c>
    </row>
    <row r="14" spans="1:2" ht="87" x14ac:dyDescent="0.35">
      <c r="A14" s="5" t="s">
        <v>2954</v>
      </c>
      <c r="B14" s="44" t="s">
        <v>2955</v>
      </c>
    </row>
    <row r="15" spans="1:2" ht="31.5" customHeight="1" x14ac:dyDescent="0.35">
      <c r="A15" s="3" t="s">
        <v>2956</v>
      </c>
      <c r="B15" s="4" t="str">
        <f>LEFT(B39,LEN(B39)-2)</f>
        <v>Käimasolev (Implemented)</v>
      </c>
    </row>
    <row r="16" spans="1:2" ht="30" customHeight="1" x14ac:dyDescent="0.35">
      <c r="A16" s="5" t="s">
        <v>2957</v>
      </c>
      <c r="B16" s="10" t="s">
        <v>2958</v>
      </c>
    </row>
    <row r="17" spans="1:2" ht="44.25" customHeight="1" x14ac:dyDescent="0.35">
      <c r="A17" s="3" t="s">
        <v>2959</v>
      </c>
      <c r="B17" s="4" t="s">
        <v>2960</v>
      </c>
    </row>
    <row r="18" spans="1:2" ht="29" x14ac:dyDescent="0.35">
      <c r="A18" s="5" t="s">
        <v>2961</v>
      </c>
      <c r="B18" s="10" t="s">
        <v>2962</v>
      </c>
    </row>
    <row r="19" spans="1:2" x14ac:dyDescent="0.35">
      <c r="A19" s="3" t="s">
        <v>2963</v>
      </c>
      <c r="B19" s="4"/>
    </row>
    <row r="20" spans="1:2" ht="58" x14ac:dyDescent="0.35">
      <c r="A20" s="66" t="s">
        <v>2964</v>
      </c>
      <c r="B20" s="30" t="s">
        <v>2965</v>
      </c>
    </row>
    <row r="22" spans="1:2" x14ac:dyDescent="0.35">
      <c r="A22" s="2" t="s">
        <v>2966</v>
      </c>
    </row>
    <row r="23" spans="1:2" x14ac:dyDescent="0.35">
      <c r="A23" t="str">
        <f>Input!B3</f>
        <v>Otsene toetus (Economic)</v>
      </c>
      <c r="B23" t="s">
        <v>2967</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2968</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2" x14ac:dyDescent="0.35">
      <c r="A34" s="2" t="s">
        <v>2969</v>
      </c>
    </row>
    <row r="35" spans="1:2" x14ac:dyDescent="0.35">
      <c r="A35" t="str">
        <f>Input!C3</f>
        <v>Rakendatud (Adopted or Expired)</v>
      </c>
    </row>
    <row r="36" spans="1:2" x14ac:dyDescent="0.35">
      <c r="A36" t="str">
        <f>Input!C4</f>
        <v>Käimasolev (Implemented)</v>
      </c>
      <c r="B36" t="s">
        <v>2970</v>
      </c>
    </row>
    <row r="37" spans="1:2" x14ac:dyDescent="0.35">
      <c r="A37" t="str">
        <f>Input!C5</f>
        <v>Planeeritud (Planned)</v>
      </c>
    </row>
    <row r="38" spans="1:2" x14ac:dyDescent="0.35">
      <c r="A38" t="str">
        <f>Input!C6</f>
        <v>Kavandamisel (Provisional)</v>
      </c>
    </row>
    <row r="39" spans="1:2" x14ac:dyDescent="0.35">
      <c r="A39" t="s">
        <v>2971</v>
      </c>
      <c r="B39" t="str">
        <f>CONCATENATE(IF(NOT(ISBLANK(B35)),A35&amp;"; ", ""),IF(NOT(ISBLANK(B36)),A36&amp;"; ",""),IF(NOT(ISBLANK(B37)),A37&amp;"; ",""),IF(NOT(ISBLANK(B38)),A38&amp;"; ",""))</f>
        <v xml:space="preserve">Käimasolev (Implemented); </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CF0E32C-551D-4DAC-AA05-957A98D3A89D}">
          <x14:formula1>
            <xm:f>Input!$A$3:$A$40</xm:f>
          </x14:formula1>
          <xm:sqref>B1</xm:sqref>
        </x14:dataValidation>
      </x14:dataValidations>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BA9FD-3488-4952-8B2F-99003EE1A9EB}">
  <sheetPr>
    <tabColor rgb="FFFABF8F"/>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2972</v>
      </c>
      <c r="B1" s="4" t="s">
        <v>2973</v>
      </c>
    </row>
    <row r="2" spans="1:2" x14ac:dyDescent="0.35">
      <c r="A2" s="5" t="s">
        <v>2974</v>
      </c>
      <c r="B2" s="6"/>
    </row>
    <row r="3" spans="1:2" x14ac:dyDescent="0.35">
      <c r="A3" s="3" t="s">
        <v>2975</v>
      </c>
      <c r="B3" s="12"/>
    </row>
    <row r="4" spans="1:2" ht="29" x14ac:dyDescent="0.35">
      <c r="A4" s="5" t="s">
        <v>2976</v>
      </c>
      <c r="B4" s="27" t="s">
        <v>2977</v>
      </c>
    </row>
    <row r="5" spans="1:2" x14ac:dyDescent="0.35">
      <c r="A5" s="3" t="s">
        <v>2978</v>
      </c>
      <c r="B5" s="7"/>
    </row>
    <row r="6" spans="1:2" x14ac:dyDescent="0.35">
      <c r="A6" s="5" t="s">
        <v>2979</v>
      </c>
      <c r="B6" s="6"/>
    </row>
    <row r="7" spans="1:2" ht="58" x14ac:dyDescent="0.35">
      <c r="A7" s="3" t="s">
        <v>2980</v>
      </c>
      <c r="B7" s="7" t="s">
        <v>2981</v>
      </c>
    </row>
    <row r="8" spans="1:2" ht="29" x14ac:dyDescent="0.35">
      <c r="A8" s="8" t="s">
        <v>2982</v>
      </c>
      <c r="B8" s="6" t="s">
        <v>2983</v>
      </c>
    </row>
    <row r="9" spans="1:2" x14ac:dyDescent="0.35">
      <c r="A9" s="3" t="s">
        <v>2984</v>
      </c>
      <c r="B9" s="7" t="s">
        <v>2985</v>
      </c>
    </row>
    <row r="10" spans="1:2" ht="29" x14ac:dyDescent="0.35">
      <c r="A10" s="5" t="s">
        <v>2986</v>
      </c>
      <c r="B10" s="6" t="s">
        <v>2987</v>
      </c>
    </row>
    <row r="11" spans="1:2" x14ac:dyDescent="0.35">
      <c r="A11" s="3" t="s">
        <v>2988</v>
      </c>
      <c r="B11" s="7"/>
    </row>
    <row r="12" spans="1:2" x14ac:dyDescent="0.35">
      <c r="A12" s="5" t="s">
        <v>2989</v>
      </c>
      <c r="B12" s="81" t="s">
        <v>2990</v>
      </c>
    </row>
    <row r="13" spans="1:2" x14ac:dyDescent="0.35">
      <c r="A13" s="3" t="s">
        <v>2991</v>
      </c>
      <c r="B13" s="4" t="str">
        <f>LEFT(B32,LEN(B32)-2)</f>
        <v>Seadusandlus (Regulatory)</v>
      </c>
    </row>
    <row r="14" spans="1:2" ht="58" x14ac:dyDescent="0.35">
      <c r="A14" s="5" t="s">
        <v>2992</v>
      </c>
      <c r="B14" s="44" t="s">
        <v>2993</v>
      </c>
    </row>
    <row r="15" spans="1:2" ht="29" x14ac:dyDescent="0.35">
      <c r="A15" s="3" t="s">
        <v>2994</v>
      </c>
      <c r="B15" s="4" t="str">
        <f>LEFT(B39,LEN(B39)-2)</f>
        <v>Rakendatud (Adopted or Expired)</v>
      </c>
    </row>
    <row r="16" spans="1:2" ht="29" x14ac:dyDescent="0.35">
      <c r="A16" s="5" t="s">
        <v>2995</v>
      </c>
      <c r="B16" s="10" t="s">
        <v>2996</v>
      </c>
    </row>
    <row r="17" spans="1:2" ht="29" x14ac:dyDescent="0.35">
      <c r="A17" s="3" t="s">
        <v>2997</v>
      </c>
      <c r="B17" s="4" t="s">
        <v>2998</v>
      </c>
    </row>
    <row r="18" spans="1:2" ht="29" x14ac:dyDescent="0.35">
      <c r="A18" s="5" t="s">
        <v>2999</v>
      </c>
      <c r="B18" s="10" t="s">
        <v>3000</v>
      </c>
    </row>
    <row r="19" spans="1:2" ht="29" x14ac:dyDescent="0.35">
      <c r="A19" s="3" t="s">
        <v>3001</v>
      </c>
      <c r="B19" s="11"/>
    </row>
    <row r="20" spans="1:2" x14ac:dyDescent="0.35">
      <c r="A20" s="5" t="s">
        <v>3002</v>
      </c>
      <c r="B20" s="10" t="s">
        <v>3003</v>
      </c>
    </row>
    <row r="22" spans="1:2" x14ac:dyDescent="0.35">
      <c r="A22" s="2" t="s">
        <v>3004</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3005</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3006</v>
      </c>
      <c r="B32" t="str">
        <f>CONCATENATE(IF(NOT(ISBLANK(B23)),A23&amp;"; ",""),IF(NOT(ISBLANK(B24)),A24&amp;"; ",""),IF(NOT(ISBLANK(B25)),A25&amp;"; ",""),IF(NOT(ISBLANK(B26)),A26&amp;"; ",""),IF(NOT(ISBLANK(B27)),A27&amp;"; ",""),IF(NOT(ISBLANK(B28)),A28&amp;"; ",""),IF(NOT(ISBLANK(B29)),A29&amp;"; ",""),IF(NOT(ISBLANK(B30)),A30&amp;"; ",""),,IF(NOT(ISBLANK(B31)),A31&amp;"; ",""))</f>
        <v xml:space="preserve">Seadusandlus (Regulatory); </v>
      </c>
    </row>
    <row r="34" spans="1:7" x14ac:dyDescent="0.35">
      <c r="A34" s="2" t="s">
        <v>3007</v>
      </c>
    </row>
    <row r="35" spans="1:7" x14ac:dyDescent="0.35">
      <c r="A35" t="str">
        <f>Input!C3</f>
        <v>Rakendatud (Adopted or Expired)</v>
      </c>
      <c r="B35" t="s">
        <v>3008</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3009</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B85F8E8F-5097-41E5-A352-015B692756E4}">
          <x14:formula1>
            <xm:f>Input!$A$3:$A$40</xm:f>
          </x14:formula1>
          <xm:sqref>B1</xm:sqref>
        </x14:dataValidation>
      </x14:dataValidations>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0C51E-A77D-4125-9265-F912EA801875}">
  <sheetPr>
    <tabColor rgb="FFFABF8F"/>
    <pageSetUpPr fitToPage="1"/>
  </sheetPr>
  <dimension ref="A1:G47"/>
  <sheetViews>
    <sheetView workbookViewId="0">
      <selection activeCell="H21" sqref="H21"/>
    </sheetView>
  </sheetViews>
  <sheetFormatPr defaultColWidth="8.6328125" defaultRowHeight="14.5" x14ac:dyDescent="0.35"/>
  <cols>
    <col min="1" max="1" width="35.6328125" customWidth="1"/>
    <col min="2" max="2" width="64.6328125" customWidth="1"/>
  </cols>
  <sheetData>
    <row r="1" spans="1:2" x14ac:dyDescent="0.35">
      <c r="A1" s="3" t="s">
        <v>3010</v>
      </c>
      <c r="B1" s="4" t="s">
        <v>3011</v>
      </c>
    </row>
    <row r="2" spans="1:2" x14ac:dyDescent="0.35">
      <c r="A2" s="5" t="s">
        <v>3012</v>
      </c>
      <c r="B2" s="6"/>
    </row>
    <row r="3" spans="1:2" x14ac:dyDescent="0.35">
      <c r="A3" s="3" t="s">
        <v>3013</v>
      </c>
      <c r="B3" s="12"/>
    </row>
    <row r="4" spans="1:2" x14ac:dyDescent="0.35">
      <c r="A4" s="5" t="s">
        <v>3014</v>
      </c>
      <c r="B4" s="27" t="s">
        <v>3015</v>
      </c>
    </row>
    <row r="5" spans="1:2" ht="29" x14ac:dyDescent="0.35">
      <c r="A5" s="3" t="s">
        <v>3016</v>
      </c>
      <c r="B5" s="7" t="s">
        <v>3017</v>
      </c>
    </row>
    <row r="6" spans="1:2" x14ac:dyDescent="0.35">
      <c r="A6" s="5" t="s">
        <v>3018</v>
      </c>
      <c r="B6" s="6"/>
    </row>
    <row r="7" spans="1:2" x14ac:dyDescent="0.35">
      <c r="A7" s="3" t="s">
        <v>3019</v>
      </c>
      <c r="B7" s="7" t="s">
        <v>3020</v>
      </c>
    </row>
    <row r="8" spans="1:2" ht="29" x14ac:dyDescent="0.35">
      <c r="A8" s="8" t="s">
        <v>3021</v>
      </c>
      <c r="B8" s="6" t="s">
        <v>3022</v>
      </c>
    </row>
    <row r="9" spans="1:2" x14ac:dyDescent="0.35">
      <c r="A9" s="3" t="s">
        <v>3023</v>
      </c>
      <c r="B9" s="7" t="s">
        <v>3024</v>
      </c>
    </row>
    <row r="10" spans="1:2" ht="29" x14ac:dyDescent="0.35">
      <c r="A10" s="5" t="s">
        <v>3025</v>
      </c>
      <c r="B10" s="6" t="s">
        <v>3026</v>
      </c>
    </row>
    <row r="11" spans="1:2" x14ac:dyDescent="0.35">
      <c r="A11" s="3" t="s">
        <v>3027</v>
      </c>
      <c r="B11" s="7"/>
    </row>
    <row r="12" spans="1:2" x14ac:dyDescent="0.35">
      <c r="A12" s="5" t="s">
        <v>3028</v>
      </c>
      <c r="B12" s="9"/>
    </row>
    <row r="13" spans="1:2" x14ac:dyDescent="0.35">
      <c r="A13" s="3" t="s">
        <v>3029</v>
      </c>
      <c r="B13" s="4" t="str">
        <f>LEFT(B32,LEN(B32)-2)</f>
        <v>Otsene toetus (Economic)</v>
      </c>
    </row>
    <row r="14" spans="1:2" ht="101.5" x14ac:dyDescent="0.35">
      <c r="A14" s="5" t="s">
        <v>3030</v>
      </c>
      <c r="B14" s="44" t="s">
        <v>3031</v>
      </c>
    </row>
    <row r="15" spans="1:2" ht="29" x14ac:dyDescent="0.35">
      <c r="A15" s="3" t="s">
        <v>3032</v>
      </c>
      <c r="B15" s="4" t="str">
        <f>LEFT(B39,LEN(B39)-2)</f>
        <v>Rakendatud (Adopted or Expired)</v>
      </c>
    </row>
    <row r="16" spans="1:2" ht="29" x14ac:dyDescent="0.35">
      <c r="A16" s="5" t="s">
        <v>3033</v>
      </c>
      <c r="B16" s="10" t="s">
        <v>3034</v>
      </c>
    </row>
    <row r="17" spans="1:2" ht="29" x14ac:dyDescent="0.35">
      <c r="A17" s="3" t="s">
        <v>3035</v>
      </c>
      <c r="B17" s="4" t="s">
        <v>3036</v>
      </c>
    </row>
    <row r="18" spans="1:2" ht="29" x14ac:dyDescent="0.35">
      <c r="A18" s="5" t="s">
        <v>3037</v>
      </c>
      <c r="B18" s="10" t="s">
        <v>3038</v>
      </c>
    </row>
    <row r="19" spans="1:2" ht="29" x14ac:dyDescent="0.35">
      <c r="A19" s="3" t="s">
        <v>3039</v>
      </c>
      <c r="B19" s="11"/>
    </row>
    <row r="20" spans="1:2" x14ac:dyDescent="0.35">
      <c r="A20" s="5" t="s">
        <v>3040</v>
      </c>
      <c r="B20" s="10"/>
    </row>
    <row r="22" spans="1:2" x14ac:dyDescent="0.35">
      <c r="A22" s="2" t="s">
        <v>3041</v>
      </c>
    </row>
    <row r="23" spans="1:2" x14ac:dyDescent="0.35">
      <c r="A23" t="str">
        <f>Input!B3</f>
        <v>Otsene toetus (Economic)</v>
      </c>
      <c r="B23" t="s">
        <v>3042</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3043</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3044</v>
      </c>
    </row>
    <row r="35" spans="1:7" x14ac:dyDescent="0.35">
      <c r="A35" t="str">
        <f>Input!C3</f>
        <v>Rakendatud (Adopted or Expired)</v>
      </c>
      <c r="B35" t="s">
        <v>3045</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3046</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6BBF5EE6-F2EB-4229-A5F3-D97B0D002311}">
          <x14:formula1>
            <xm:f>Input!$A$3:$A$40</xm:f>
          </x14:formula1>
          <xm:sqref>B1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1AB36-58A6-47BE-A2C3-F555D1EF9BBC}">
  <sheetPr codeName="Leht3">
    <tabColor theme="2" tint="-0.249977111117893"/>
    <pageSetUpPr fitToPage="1"/>
  </sheetPr>
  <dimension ref="A1:G47"/>
  <sheetViews>
    <sheetView topLeftCell="A5" workbookViewId="0">
      <selection activeCell="F7" sqref="F7"/>
    </sheetView>
  </sheetViews>
  <sheetFormatPr defaultColWidth="8.6328125" defaultRowHeight="14.5" x14ac:dyDescent="0.35"/>
  <cols>
    <col min="1" max="1" width="35.6328125" customWidth="1"/>
    <col min="2" max="2" width="64.6328125" customWidth="1"/>
  </cols>
  <sheetData>
    <row r="1" spans="1:2" x14ac:dyDescent="0.35">
      <c r="A1" s="3" t="s">
        <v>822</v>
      </c>
      <c r="B1" s="4" t="s">
        <v>823</v>
      </c>
    </row>
    <row r="2" spans="1:2" x14ac:dyDescent="0.35">
      <c r="A2" s="5" t="s">
        <v>824</v>
      </c>
      <c r="B2" s="6" t="s">
        <v>825</v>
      </c>
    </row>
    <row r="3" spans="1:2" x14ac:dyDescent="0.35">
      <c r="A3" s="3" t="s">
        <v>826</v>
      </c>
      <c r="B3" s="4"/>
    </row>
    <row r="4" spans="1:2" ht="29" x14ac:dyDescent="0.35">
      <c r="A4" s="5" t="s">
        <v>827</v>
      </c>
      <c r="B4" s="6" t="s">
        <v>828</v>
      </c>
    </row>
    <row r="5" spans="1:2" ht="29" x14ac:dyDescent="0.35">
      <c r="A5" s="3" t="s">
        <v>829</v>
      </c>
      <c r="B5" s="7" t="s">
        <v>830</v>
      </c>
    </row>
    <row r="6" spans="1:2" ht="43.5" x14ac:dyDescent="0.35">
      <c r="A6" s="5" t="s">
        <v>831</v>
      </c>
      <c r="B6" s="6" t="s">
        <v>832</v>
      </c>
    </row>
    <row r="7" spans="1:2" ht="409.5" x14ac:dyDescent="0.35">
      <c r="A7" s="3" t="s">
        <v>833</v>
      </c>
      <c r="B7" s="7" t="s">
        <v>834</v>
      </c>
    </row>
    <row r="8" spans="1:2" ht="29" x14ac:dyDescent="0.35">
      <c r="A8" s="8" t="s">
        <v>835</v>
      </c>
      <c r="B8" s="6" t="s">
        <v>836</v>
      </c>
    </row>
    <row r="9" spans="1:2" ht="29" x14ac:dyDescent="0.35">
      <c r="A9" s="3" t="s">
        <v>837</v>
      </c>
      <c r="B9" s="7" t="s">
        <v>838</v>
      </c>
    </row>
    <row r="10" spans="1:2" ht="29" x14ac:dyDescent="0.35">
      <c r="A10" s="5" t="s">
        <v>839</v>
      </c>
      <c r="B10" s="6" t="s">
        <v>840</v>
      </c>
    </row>
    <row r="11" spans="1:2" x14ac:dyDescent="0.35">
      <c r="A11" s="3" t="s">
        <v>841</v>
      </c>
      <c r="B11" s="7"/>
    </row>
    <row r="12" spans="1:2" x14ac:dyDescent="0.35">
      <c r="A12" s="5" t="s">
        <v>842</v>
      </c>
      <c r="B12" s="85" t="s">
        <v>843</v>
      </c>
    </row>
    <row r="13" spans="1:2" x14ac:dyDescent="0.35">
      <c r="A13" s="3" t="s">
        <v>844</v>
      </c>
      <c r="B13" s="4" t="str">
        <f>LEFT(B32,LEN(B32)-2)</f>
        <v>Otsene toetus (Economic); Seadusandlus (Regulatory)</v>
      </c>
    </row>
    <row r="14" spans="1:2" ht="101.5" x14ac:dyDescent="0.35">
      <c r="A14" s="5" t="s">
        <v>845</v>
      </c>
      <c r="B14" s="111" t="s">
        <v>846</v>
      </c>
    </row>
    <row r="15" spans="1:2" ht="29" x14ac:dyDescent="0.35">
      <c r="A15" s="3" t="s">
        <v>847</v>
      </c>
      <c r="B15" s="4" t="str">
        <f>LEFT(B39,LEN(B39)-2)</f>
        <v>Käimasolev (Implemented)</v>
      </c>
    </row>
    <row r="16" spans="1:2" ht="29" x14ac:dyDescent="0.35">
      <c r="A16" s="5" t="s">
        <v>848</v>
      </c>
      <c r="B16" s="10" t="s">
        <v>849</v>
      </c>
    </row>
    <row r="17" spans="1:2" ht="29" x14ac:dyDescent="0.35">
      <c r="A17" s="3" t="s">
        <v>850</v>
      </c>
      <c r="B17" s="4" t="s">
        <v>851</v>
      </c>
    </row>
    <row r="18" spans="1:2" ht="29" x14ac:dyDescent="0.35">
      <c r="A18" s="5" t="s">
        <v>852</v>
      </c>
      <c r="B18" s="10" t="s">
        <v>853</v>
      </c>
    </row>
    <row r="19" spans="1:2" ht="29" x14ac:dyDescent="0.35">
      <c r="A19" s="3" t="s">
        <v>854</v>
      </c>
      <c r="B19" s="11" t="s">
        <v>855</v>
      </c>
    </row>
    <row r="20" spans="1:2" x14ac:dyDescent="0.35">
      <c r="A20" s="5" t="s">
        <v>856</v>
      </c>
      <c r="B20" s="10" t="s">
        <v>857</v>
      </c>
    </row>
    <row r="22" spans="1:2" x14ac:dyDescent="0.35">
      <c r="A22" s="2" t="s">
        <v>858</v>
      </c>
    </row>
    <row r="23" spans="1:2" x14ac:dyDescent="0.35">
      <c r="A23" t="str">
        <f>Input!B3</f>
        <v>Otsene toetus (Economic)</v>
      </c>
      <c r="B23" t="s">
        <v>859</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860</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861</v>
      </c>
      <c r="B32" t="str">
        <f>CONCATENATE(IF(NOT(ISBLANK(B23)),A23&amp;"; ",""),IF(NOT(ISBLANK(B24)),A24&amp;"; ",""),IF(NOT(ISBLANK(B25)),A25&amp;"; ",""),IF(NOT(ISBLANK(B26)),A26&amp;"; ",""),IF(NOT(ISBLANK(B27)),A27&amp;"; ",""),IF(NOT(ISBLANK(B28)),A28&amp;"; ",""),IF(NOT(ISBLANK(B29)),A29&amp;"; ",""),IF(NOT(ISBLANK(B30)),A30&amp;"; ",""),,IF(NOT(ISBLANK(B31)),A31&amp;"; ",""))</f>
        <v xml:space="preserve">Otsene toetus (Economic); Seadusandlus (Regulatory); </v>
      </c>
    </row>
    <row r="34" spans="1:7" x14ac:dyDescent="0.35">
      <c r="A34" s="2" t="s">
        <v>862</v>
      </c>
    </row>
    <row r="35" spans="1:7" x14ac:dyDescent="0.35">
      <c r="A35" t="str">
        <f>Input!C3</f>
        <v>Rakendatud (Adopted or Expired)</v>
      </c>
    </row>
    <row r="36" spans="1:7" x14ac:dyDescent="0.35">
      <c r="A36" t="str">
        <f>Input!C4</f>
        <v>Käimasolev (Implemented)</v>
      </c>
      <c r="B36" t="s">
        <v>863</v>
      </c>
    </row>
    <row r="37" spans="1:7" x14ac:dyDescent="0.35">
      <c r="A37" t="str">
        <f>Input!C5</f>
        <v>Planeeritud (Planned)</v>
      </c>
    </row>
    <row r="38" spans="1:7" x14ac:dyDescent="0.35">
      <c r="A38" t="str">
        <f>Input!C6</f>
        <v>Kavandamisel (Provisional)</v>
      </c>
    </row>
    <row r="39" spans="1:7" x14ac:dyDescent="0.35">
      <c r="A39" t="s">
        <v>864</v>
      </c>
      <c r="B39" t="str">
        <f>CONCATENATE(IF(NOT(ISBLANK(B35)),A35&amp;"; ", ""),IF(NOT(ISBLANK(B36)),A36&amp;"; ",""),IF(NOT(ISBLANK(B37)),A37&amp;"; ",""),IF(NOT(ISBLANK(B38)),A38&amp;"; ",""))</f>
        <v xml:space="preserve">Käimasolev (Implemented); </v>
      </c>
    </row>
    <row r="47" spans="1:7" x14ac:dyDescent="0.35">
      <c r="G47" s="15"/>
    </row>
  </sheetData>
  <hyperlinks>
    <hyperlink ref="B19" r:id="rId1" xr:uid="{04A2DFF4-C715-4569-B673-E5A07A67B921}"/>
  </hyperlinks>
  <pageMargins left="0.7" right="0.7" top="0.75" bottom="0.75" header="0.3" footer="0.3"/>
  <pageSetup paperSize="9" scale="87"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42EA94C6-E64E-452A-9803-DE32E550DC0E}">
          <x14:formula1>
            <xm:f>Input!$A$3:$A$40</xm:f>
          </x14:formula1>
          <xm:sqref>B1</xm:sqref>
        </x14:dataValidation>
      </x14:dataValidation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B9D75-36B0-493E-8906-91B3EBAB365B}">
  <sheetPr>
    <tabColor rgb="FFFABF8F"/>
    <pageSetUpPr fitToPage="1"/>
  </sheetPr>
  <dimension ref="A1:G47"/>
  <sheetViews>
    <sheetView topLeftCell="Q1" workbookViewId="0">
      <selection activeCell="I22" sqref="A18:I22"/>
    </sheetView>
  </sheetViews>
  <sheetFormatPr defaultColWidth="8.6328125" defaultRowHeight="14.5" x14ac:dyDescent="0.35"/>
  <cols>
    <col min="1" max="1" width="35.6328125" customWidth="1"/>
    <col min="2" max="2" width="64.6328125" customWidth="1"/>
  </cols>
  <sheetData>
    <row r="1" spans="1:2" x14ac:dyDescent="0.35">
      <c r="A1" s="3" t="s">
        <v>3047</v>
      </c>
      <c r="B1" s="4" t="s">
        <v>3048</v>
      </c>
    </row>
    <row r="2" spans="1:2" x14ac:dyDescent="0.35">
      <c r="A2" s="5" t="s">
        <v>3049</v>
      </c>
      <c r="B2" s="6"/>
    </row>
    <row r="3" spans="1:2" x14ac:dyDescent="0.35">
      <c r="A3" s="3" t="s">
        <v>3050</v>
      </c>
      <c r="B3" s="12"/>
    </row>
    <row r="4" spans="1:2" x14ac:dyDescent="0.35">
      <c r="A4" s="5" t="s">
        <v>3051</v>
      </c>
      <c r="B4" s="31" t="s">
        <v>3052</v>
      </c>
    </row>
    <row r="5" spans="1:2" x14ac:dyDescent="0.35">
      <c r="A5" s="3" t="s">
        <v>3053</v>
      </c>
      <c r="B5" s="7" t="s">
        <v>3054</v>
      </c>
    </row>
    <row r="6" spans="1:2" x14ac:dyDescent="0.35">
      <c r="A6" s="5" t="s">
        <v>3055</v>
      </c>
      <c r="B6" s="6"/>
    </row>
    <row r="7" spans="1:2" ht="43.5" x14ac:dyDescent="0.35">
      <c r="A7" s="3" t="s">
        <v>3056</v>
      </c>
      <c r="B7" s="7" t="s">
        <v>3057</v>
      </c>
    </row>
    <row r="8" spans="1:2" ht="29" x14ac:dyDescent="0.35">
      <c r="A8" s="8" t="s">
        <v>3058</v>
      </c>
      <c r="B8" s="6" t="s">
        <v>3059</v>
      </c>
    </row>
    <row r="9" spans="1:2" x14ac:dyDescent="0.35">
      <c r="A9" s="3" t="s">
        <v>3060</v>
      </c>
      <c r="B9" s="7" t="s">
        <v>3061</v>
      </c>
    </row>
    <row r="10" spans="1:2" ht="29" x14ac:dyDescent="0.35">
      <c r="A10" s="5" t="s">
        <v>3062</v>
      </c>
      <c r="B10" s="6" t="s">
        <v>3063</v>
      </c>
    </row>
    <row r="11" spans="1:2" x14ac:dyDescent="0.35">
      <c r="A11" s="3" t="s">
        <v>3064</v>
      </c>
      <c r="B11" s="7"/>
    </row>
    <row r="12" spans="1:2" x14ac:dyDescent="0.35">
      <c r="A12" s="5" t="s">
        <v>3065</v>
      </c>
      <c r="B12" s="81" t="s">
        <v>3066</v>
      </c>
    </row>
    <row r="13" spans="1:2" x14ac:dyDescent="0.35">
      <c r="A13" s="3" t="s">
        <v>3067</v>
      </c>
      <c r="B13" s="4" t="str">
        <f>LEFT(B32,LEN(B32)-2)</f>
        <v>Otsene toetus (Economic)</v>
      </c>
    </row>
    <row r="14" spans="1:2" ht="29" x14ac:dyDescent="0.35">
      <c r="A14" s="5" t="s">
        <v>3068</v>
      </c>
      <c r="B14" s="44" t="s">
        <v>3069</v>
      </c>
    </row>
    <row r="15" spans="1:2" ht="29" x14ac:dyDescent="0.35">
      <c r="A15" s="3" t="s">
        <v>3070</v>
      </c>
      <c r="B15" s="4" t="str">
        <f>LEFT(B39,LEN(B39)-2)</f>
        <v>Rakendatud (Adopted or Expired)</v>
      </c>
    </row>
    <row r="16" spans="1:2" ht="29" x14ac:dyDescent="0.35">
      <c r="A16" s="5" t="s">
        <v>3071</v>
      </c>
      <c r="B16" s="10" t="s">
        <v>3072</v>
      </c>
    </row>
    <row r="17" spans="1:2" ht="29" x14ac:dyDescent="0.35">
      <c r="A17" s="3" t="s">
        <v>3073</v>
      </c>
      <c r="B17" s="4" t="s">
        <v>3074</v>
      </c>
    </row>
    <row r="18" spans="1:2" ht="29" x14ac:dyDescent="0.35">
      <c r="A18" s="5" t="s">
        <v>3075</v>
      </c>
      <c r="B18" s="10" t="s">
        <v>3076</v>
      </c>
    </row>
    <row r="19" spans="1:2" ht="29" x14ac:dyDescent="0.35">
      <c r="A19" s="3" t="s">
        <v>3077</v>
      </c>
      <c r="B19" s="11"/>
    </row>
    <row r="20" spans="1:2" x14ac:dyDescent="0.35">
      <c r="A20" s="5" t="s">
        <v>3078</v>
      </c>
      <c r="B20" s="10" t="s">
        <v>3079</v>
      </c>
    </row>
    <row r="22" spans="1:2" x14ac:dyDescent="0.35">
      <c r="A22" s="2" t="s">
        <v>3080</v>
      </c>
    </row>
    <row r="23" spans="1:2" x14ac:dyDescent="0.35">
      <c r="A23" t="str">
        <f>Input!B3</f>
        <v>Otsene toetus (Economic)</v>
      </c>
      <c r="B23" t="s">
        <v>3081</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3082</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3083</v>
      </c>
    </row>
    <row r="35" spans="1:7" x14ac:dyDescent="0.35">
      <c r="A35" t="str">
        <f>Input!C3</f>
        <v>Rakendatud (Adopted or Expired)</v>
      </c>
      <c r="B35" t="s">
        <v>3084</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3085</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7657E7A8-8883-455D-A283-A7AAE2CCA9B5}">
          <x14:formula1>
            <xm:f>Input!$A$3:$A$40</xm:f>
          </x14:formula1>
          <xm:sqref>B1</xm:sqref>
        </x14:dataValidation>
      </x14:dataValidations>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8F17D-A332-4146-A2C0-9008A6AFC317}">
  <sheetPr>
    <tabColor rgb="FFFABF8F"/>
    <pageSetUpPr fitToPage="1"/>
  </sheetPr>
  <dimension ref="A1:G47"/>
  <sheetViews>
    <sheetView workbookViewId="0">
      <selection activeCell="F19" sqref="F19"/>
    </sheetView>
  </sheetViews>
  <sheetFormatPr defaultColWidth="8.6328125" defaultRowHeight="14.5" x14ac:dyDescent="0.35"/>
  <cols>
    <col min="1" max="1" width="35.6328125" customWidth="1"/>
    <col min="2" max="2" width="64.6328125" customWidth="1"/>
  </cols>
  <sheetData>
    <row r="1" spans="1:3" x14ac:dyDescent="0.35">
      <c r="A1" s="3" t="s">
        <v>3086</v>
      </c>
      <c r="B1" s="4" t="s">
        <v>3087</v>
      </c>
    </row>
    <row r="2" spans="1:3" x14ac:dyDescent="0.35">
      <c r="A2" s="5" t="s">
        <v>3088</v>
      </c>
      <c r="B2" s="6"/>
    </row>
    <row r="3" spans="1:3" x14ac:dyDescent="0.35">
      <c r="A3" s="3" t="s">
        <v>3089</v>
      </c>
      <c r="B3" s="12"/>
    </row>
    <row r="4" spans="1:3" x14ac:dyDescent="0.35">
      <c r="A4" s="5" t="s">
        <v>3090</v>
      </c>
      <c r="B4" s="31" t="s">
        <v>3091</v>
      </c>
    </row>
    <row r="5" spans="1:3" ht="29" x14ac:dyDescent="0.35">
      <c r="A5" s="3" t="s">
        <v>3092</v>
      </c>
      <c r="B5" s="12" t="s">
        <v>3093</v>
      </c>
    </row>
    <row r="6" spans="1:3" x14ac:dyDescent="0.35">
      <c r="A6" s="5" t="s">
        <v>3094</v>
      </c>
      <c r="B6" s="6"/>
    </row>
    <row r="7" spans="1:3" ht="29" x14ac:dyDescent="0.35">
      <c r="A7" s="3" t="s">
        <v>3095</v>
      </c>
      <c r="B7" s="7" t="s">
        <v>3096</v>
      </c>
    </row>
    <row r="8" spans="1:3" ht="29" x14ac:dyDescent="0.35">
      <c r="A8" s="8" t="s">
        <v>3097</v>
      </c>
      <c r="B8" s="6" t="s">
        <v>3098</v>
      </c>
    </row>
    <row r="9" spans="1:3" x14ac:dyDescent="0.35">
      <c r="A9" s="3" t="s">
        <v>3099</v>
      </c>
      <c r="B9" s="7" t="s">
        <v>3100</v>
      </c>
    </row>
    <row r="10" spans="1:3" ht="29" x14ac:dyDescent="0.35">
      <c r="A10" s="5" t="s">
        <v>3101</v>
      </c>
      <c r="B10" s="6" t="s">
        <v>3102</v>
      </c>
    </row>
    <row r="11" spans="1:3" x14ac:dyDescent="0.35">
      <c r="A11" s="3" t="s">
        <v>3103</v>
      </c>
      <c r="B11" s="7"/>
    </row>
    <row r="12" spans="1:3" x14ac:dyDescent="0.35">
      <c r="A12" s="5" t="s">
        <v>3104</v>
      </c>
      <c r="B12" s="81" t="s">
        <v>3105</v>
      </c>
    </row>
    <row r="13" spans="1:3" x14ac:dyDescent="0.35">
      <c r="A13" s="3" t="s">
        <v>3106</v>
      </c>
      <c r="B13" s="4" t="str">
        <f>LEFT(B32,LEN(B32)-2)</f>
        <v>Otsene toetus (Economic); Planeerimine (Planning)</v>
      </c>
    </row>
    <row r="14" spans="1:3" ht="58" x14ac:dyDescent="0.35">
      <c r="A14" s="5" t="s">
        <v>3107</v>
      </c>
      <c r="B14" s="44" t="s">
        <v>3108</v>
      </c>
    </row>
    <row r="15" spans="1:3" ht="29" x14ac:dyDescent="0.35">
      <c r="A15" s="3" t="s">
        <v>3109</v>
      </c>
      <c r="B15" s="4" t="str">
        <f>LEFT(B39,LEN(B39)-2)</f>
        <v>Käimasolev (Implemented)</v>
      </c>
      <c r="C15" s="24"/>
    </row>
    <row r="16" spans="1:3" ht="29" x14ac:dyDescent="0.35">
      <c r="A16" s="5" t="s">
        <v>3110</v>
      </c>
      <c r="B16" s="10" t="s">
        <v>3111</v>
      </c>
    </row>
    <row r="17" spans="1:2" ht="29" x14ac:dyDescent="0.35">
      <c r="A17" s="3" t="s">
        <v>3112</v>
      </c>
      <c r="B17" s="4" t="s">
        <v>3113</v>
      </c>
    </row>
    <row r="18" spans="1:2" ht="29" x14ac:dyDescent="0.35">
      <c r="A18" s="5" t="s">
        <v>3114</v>
      </c>
      <c r="B18" s="10" t="s">
        <v>3115</v>
      </c>
    </row>
    <row r="19" spans="1:2" ht="29" x14ac:dyDescent="0.35">
      <c r="A19" s="3" t="s">
        <v>3116</v>
      </c>
      <c r="B19" s="11"/>
    </row>
    <row r="20" spans="1:2" x14ac:dyDescent="0.35">
      <c r="A20" s="5" t="s">
        <v>3117</v>
      </c>
      <c r="B20" s="10" t="s">
        <v>3118</v>
      </c>
    </row>
    <row r="22" spans="1:2" x14ac:dyDescent="0.35">
      <c r="A22" s="2" t="s">
        <v>3119</v>
      </c>
    </row>
    <row r="23" spans="1:2" x14ac:dyDescent="0.35">
      <c r="A23" t="str">
        <f>Input!B3</f>
        <v>Otsene toetus (Economic)</v>
      </c>
      <c r="B23" t="s">
        <v>3120</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c r="B27" t="s">
        <v>3121</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3122</v>
      </c>
      <c r="B32" t="str">
        <f>CONCATENATE(IF(NOT(ISBLANK(B23)),A23&amp;"; ",""),IF(NOT(ISBLANK(B24)),A24&amp;"; ",""),IF(NOT(ISBLANK(B25)),A25&amp;"; ",""),IF(NOT(ISBLANK(B26)),A26&amp;"; ",""),IF(NOT(ISBLANK(B27)),A27&amp;"; ",""),IF(NOT(ISBLANK(B28)),A28&amp;"; ",""),IF(NOT(ISBLANK(B29)),A29&amp;"; ",""),IF(NOT(ISBLANK(B30)),A30&amp;"; ",""),,IF(NOT(ISBLANK(B31)),A31&amp;"; ",""))</f>
        <v xml:space="preserve">Otsene toetus (Economic); Planeerimine (Planning); </v>
      </c>
    </row>
    <row r="34" spans="1:7" x14ac:dyDescent="0.35">
      <c r="A34" s="2" t="s">
        <v>3123</v>
      </c>
    </row>
    <row r="35" spans="1:7" x14ac:dyDescent="0.35">
      <c r="A35" t="str">
        <f>Input!C3</f>
        <v>Rakendatud (Adopted or Expired)</v>
      </c>
    </row>
    <row r="36" spans="1:7" x14ac:dyDescent="0.35">
      <c r="A36" t="str">
        <f>Input!C4</f>
        <v>Käimasolev (Implemented)</v>
      </c>
      <c r="B36" t="s">
        <v>3124</v>
      </c>
    </row>
    <row r="37" spans="1:7" x14ac:dyDescent="0.35">
      <c r="A37" t="str">
        <f>Input!C5</f>
        <v>Planeeritud (Planned)</v>
      </c>
    </row>
    <row r="38" spans="1:7" x14ac:dyDescent="0.35">
      <c r="A38" t="str">
        <f>Input!C6</f>
        <v>Kavandamisel (Provisional)</v>
      </c>
    </row>
    <row r="39" spans="1:7" x14ac:dyDescent="0.35">
      <c r="A39" t="s">
        <v>3125</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8D7C1484-695E-4633-96C0-F6FCFE5EB3C9}">
          <x14:formula1>
            <xm:f>Input!$A$3:$A$40</xm:f>
          </x14:formula1>
          <xm:sqref>B1</xm:sqref>
        </x14:dataValidation>
      </x14:dataValidations>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B469E-7646-4974-8D04-D9401834DDC2}">
  <sheetPr codeName="Leht26">
    <tabColor rgb="FF00B0F0"/>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3126</v>
      </c>
      <c r="B1" s="4" t="s">
        <v>3127</v>
      </c>
    </row>
    <row r="2" spans="1:2" x14ac:dyDescent="0.35">
      <c r="A2" s="5" t="s">
        <v>3128</v>
      </c>
      <c r="B2" s="6"/>
    </row>
    <row r="3" spans="1:2" x14ac:dyDescent="0.35">
      <c r="A3" s="3" t="s">
        <v>3129</v>
      </c>
      <c r="B3" s="7" t="str">
        <f ca="1">MID(CELL("filename",A1),FIND("]",CELL("filename",A1))+1,255)</f>
        <v>HF1</v>
      </c>
    </row>
    <row r="4" spans="1:2" x14ac:dyDescent="0.35">
      <c r="A4" s="5" t="s">
        <v>3130</v>
      </c>
      <c r="B4" s="6" t="s">
        <v>3131</v>
      </c>
    </row>
    <row r="5" spans="1:2" ht="29" x14ac:dyDescent="0.35">
      <c r="A5" s="3" t="s">
        <v>3132</v>
      </c>
      <c r="B5" s="7" t="s">
        <v>3133</v>
      </c>
    </row>
    <row r="6" spans="1:2" x14ac:dyDescent="0.35">
      <c r="A6" s="5" t="s">
        <v>3134</v>
      </c>
      <c r="B6" s="6"/>
    </row>
    <row r="7" spans="1:2" ht="174" x14ac:dyDescent="0.35">
      <c r="A7" s="3" t="s">
        <v>3135</v>
      </c>
      <c r="B7" s="4" t="s">
        <v>3136</v>
      </c>
    </row>
    <row r="8" spans="1:2" ht="29" x14ac:dyDescent="0.35">
      <c r="A8" s="8" t="s">
        <v>3137</v>
      </c>
      <c r="B8" s="1" t="s">
        <v>3138</v>
      </c>
    </row>
    <row r="9" spans="1:2" x14ac:dyDescent="0.35">
      <c r="A9" s="3" t="s">
        <v>3139</v>
      </c>
      <c r="B9" s="4" t="s">
        <v>3140</v>
      </c>
    </row>
    <row r="10" spans="1:2" ht="29" x14ac:dyDescent="0.35">
      <c r="A10" s="5" t="s">
        <v>3141</v>
      </c>
      <c r="B10" s="6" t="s">
        <v>3142</v>
      </c>
    </row>
    <row r="11" spans="1:2" x14ac:dyDescent="0.35">
      <c r="A11" s="3" t="s">
        <v>3143</v>
      </c>
      <c r="B11" s="7"/>
    </row>
    <row r="12" spans="1:2" x14ac:dyDescent="0.35">
      <c r="A12" s="5" t="s">
        <v>3144</v>
      </c>
      <c r="B12" s="9"/>
    </row>
    <row r="13" spans="1:2" x14ac:dyDescent="0.35">
      <c r="A13" s="3" t="s">
        <v>3145</v>
      </c>
      <c r="B13" s="4" t="str">
        <f>LEFT(B32,LEN(B32)-2)</f>
        <v>Otsene toetus (Economic)</v>
      </c>
    </row>
    <row r="14" spans="1:2" ht="101.5" x14ac:dyDescent="0.35">
      <c r="A14" s="5" t="s">
        <v>3146</v>
      </c>
      <c r="B14" s="44" t="s">
        <v>3147</v>
      </c>
    </row>
    <row r="15" spans="1:2" ht="29" x14ac:dyDescent="0.35">
      <c r="A15" s="3" t="s">
        <v>3148</v>
      </c>
      <c r="B15" s="4" t="str">
        <f>LEFT(B39,LEN(B39)-2)</f>
        <v>Käimasolev (Implemented)</v>
      </c>
    </row>
    <row r="16" spans="1:2" ht="29" x14ac:dyDescent="0.35">
      <c r="A16" s="5" t="s">
        <v>3149</v>
      </c>
      <c r="B16" s="10"/>
    </row>
    <row r="17" spans="1:2" ht="29" x14ac:dyDescent="0.35">
      <c r="A17" s="3" t="s">
        <v>3150</v>
      </c>
      <c r="B17" s="4" t="s">
        <v>3151</v>
      </c>
    </row>
    <row r="18" spans="1:2" ht="29" x14ac:dyDescent="0.35">
      <c r="A18" s="5" t="s">
        <v>3152</v>
      </c>
      <c r="B18" s="10" t="s">
        <v>3153</v>
      </c>
    </row>
    <row r="19" spans="1:2" ht="29" x14ac:dyDescent="0.35">
      <c r="A19" s="3" t="s">
        <v>3154</v>
      </c>
      <c r="B19" s="4"/>
    </row>
    <row r="20" spans="1:2" x14ac:dyDescent="0.35">
      <c r="A20" s="5" t="s">
        <v>3155</v>
      </c>
      <c r="B20" s="10" t="s">
        <v>3156</v>
      </c>
    </row>
    <row r="22" spans="1:2" x14ac:dyDescent="0.35">
      <c r="A22" s="2" t="s">
        <v>3157</v>
      </c>
    </row>
    <row r="23" spans="1:2" x14ac:dyDescent="0.35">
      <c r="A23" t="str">
        <f>Input!B3</f>
        <v>Otsene toetus (Economic)</v>
      </c>
      <c r="B23" t="s">
        <v>3158</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3159</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3160</v>
      </c>
    </row>
    <row r="35" spans="1:7" x14ac:dyDescent="0.35">
      <c r="A35" t="str">
        <f>Input!C3</f>
        <v>Rakendatud (Adopted or Expired)</v>
      </c>
    </row>
    <row r="36" spans="1:7" x14ac:dyDescent="0.35">
      <c r="A36" t="str">
        <f>Input!C4</f>
        <v>Käimasolev (Implemented)</v>
      </c>
      <c r="B36" t="s">
        <v>3161</v>
      </c>
    </row>
    <row r="37" spans="1:7" x14ac:dyDescent="0.35">
      <c r="A37" t="str">
        <f>Input!C5</f>
        <v>Planeeritud (Planned)</v>
      </c>
    </row>
    <row r="38" spans="1:7" x14ac:dyDescent="0.35">
      <c r="A38" t="str">
        <f>Input!C6</f>
        <v>Kavandamisel (Provisional)</v>
      </c>
    </row>
    <row r="39" spans="1:7" x14ac:dyDescent="0.35">
      <c r="A39" t="s">
        <v>3162</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161EE9E-8694-4006-AA20-A955DEF88DDD}">
          <x14:formula1>
            <xm:f>Input!$A$3:$A$40</xm:f>
          </x14:formula1>
          <xm:sqref>B1</xm:sqref>
        </x14:dataValidation>
      </x14:dataValidations>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8D048-C11A-49BA-A052-5DE43243B096}">
  <sheetPr>
    <tabColor rgb="FF00B0F0"/>
    <pageSetUpPr fitToPage="1"/>
  </sheetPr>
  <dimension ref="A1:G47"/>
  <sheetViews>
    <sheetView topLeftCell="A5" workbookViewId="0">
      <selection activeCell="E19" sqref="E19"/>
    </sheetView>
  </sheetViews>
  <sheetFormatPr defaultColWidth="8.6328125" defaultRowHeight="14.5" x14ac:dyDescent="0.35"/>
  <cols>
    <col min="1" max="1" width="35.6328125" customWidth="1"/>
    <col min="2" max="2" width="64.6328125" customWidth="1"/>
  </cols>
  <sheetData>
    <row r="1" spans="1:2" x14ac:dyDescent="0.35">
      <c r="A1" s="3" t="s">
        <v>3163</v>
      </c>
      <c r="B1" s="4" t="s">
        <v>3164</v>
      </c>
    </row>
    <row r="2" spans="1:2" x14ac:dyDescent="0.35">
      <c r="A2" s="5" t="s">
        <v>3165</v>
      </c>
      <c r="B2" s="6"/>
    </row>
    <row r="3" spans="1:2" x14ac:dyDescent="0.35">
      <c r="A3" s="3" t="s">
        <v>3166</v>
      </c>
      <c r="B3" s="7" t="str">
        <f ca="1">MID(CELL("filename",A1),FIND("]",CELL("filename",A1))+1,255)</f>
        <v>HF1a</v>
      </c>
    </row>
    <row r="4" spans="1:2" x14ac:dyDescent="0.35">
      <c r="A4" s="5" t="s">
        <v>3167</v>
      </c>
      <c r="B4" s="6" t="s">
        <v>3168</v>
      </c>
    </row>
    <row r="5" spans="1:2" ht="29" x14ac:dyDescent="0.35">
      <c r="A5" s="3" t="s">
        <v>3169</v>
      </c>
      <c r="B5" s="7" t="s">
        <v>3170</v>
      </c>
    </row>
    <row r="6" spans="1:2" x14ac:dyDescent="0.35">
      <c r="A6" s="5" t="s">
        <v>3171</v>
      </c>
      <c r="B6" s="6"/>
    </row>
    <row r="7" spans="1:2" ht="43.5" x14ac:dyDescent="0.35">
      <c r="A7" s="3" t="s">
        <v>3172</v>
      </c>
      <c r="B7" s="4" t="s">
        <v>3173</v>
      </c>
    </row>
    <row r="8" spans="1:2" ht="29" x14ac:dyDescent="0.35">
      <c r="A8" s="8" t="s">
        <v>3174</v>
      </c>
      <c r="B8" s="1" t="s">
        <v>3175</v>
      </c>
    </row>
    <row r="9" spans="1:2" x14ac:dyDescent="0.35">
      <c r="A9" s="3" t="s">
        <v>3176</v>
      </c>
      <c r="B9" s="4" t="s">
        <v>3177</v>
      </c>
    </row>
    <row r="10" spans="1:2" ht="29" x14ac:dyDescent="0.35">
      <c r="A10" s="5" t="s">
        <v>3178</v>
      </c>
      <c r="B10" s="6" t="s">
        <v>3179</v>
      </c>
    </row>
    <row r="11" spans="1:2" x14ac:dyDescent="0.35">
      <c r="A11" s="3" t="s">
        <v>3180</v>
      </c>
      <c r="B11" s="7"/>
    </row>
    <row r="12" spans="1:2" x14ac:dyDescent="0.35">
      <c r="A12" s="5" t="s">
        <v>3181</v>
      </c>
      <c r="B12" s="81"/>
    </row>
    <row r="13" spans="1:2" x14ac:dyDescent="0.35">
      <c r="A13" s="3" t="s">
        <v>3182</v>
      </c>
      <c r="B13" s="4" t="str">
        <f>LEFT(B32,LEN(B32)-2)</f>
        <v>Otsene toetus (Economic)</v>
      </c>
    </row>
    <row r="14" spans="1:2" ht="78.75" customHeight="1" x14ac:dyDescent="0.35">
      <c r="A14" s="5" t="s">
        <v>3183</v>
      </c>
      <c r="B14" s="44" t="s">
        <v>3184</v>
      </c>
    </row>
    <row r="15" spans="1:2" ht="29" x14ac:dyDescent="0.35">
      <c r="A15" s="3" t="s">
        <v>3185</v>
      </c>
      <c r="B15" s="4" t="str">
        <f>LEFT(B39,LEN(B39)-2)</f>
        <v>Käimasolev (Implemented)</v>
      </c>
    </row>
    <row r="16" spans="1:2" ht="29" x14ac:dyDescent="0.35">
      <c r="A16" s="5" t="s">
        <v>3186</v>
      </c>
      <c r="B16" s="10">
        <v>2020</v>
      </c>
    </row>
    <row r="17" spans="1:2" ht="29" x14ac:dyDescent="0.35">
      <c r="A17" s="3" t="s">
        <v>3187</v>
      </c>
      <c r="B17" s="4" t="s">
        <v>3188</v>
      </c>
    </row>
    <row r="18" spans="1:2" ht="29" x14ac:dyDescent="0.35">
      <c r="A18" s="5" t="s">
        <v>3189</v>
      </c>
      <c r="B18" s="10" t="s">
        <v>3190</v>
      </c>
    </row>
    <row r="19" spans="1:2" ht="29" x14ac:dyDescent="0.35">
      <c r="A19" s="3" t="s">
        <v>3191</v>
      </c>
      <c r="B19" s="4"/>
    </row>
    <row r="20" spans="1:2" x14ac:dyDescent="0.35">
      <c r="A20" s="5" t="s">
        <v>3192</v>
      </c>
      <c r="B20" s="10" t="s">
        <v>3193</v>
      </c>
    </row>
    <row r="22" spans="1:2" x14ac:dyDescent="0.35">
      <c r="A22" s="2" t="s">
        <v>3194</v>
      </c>
    </row>
    <row r="23" spans="1:2" x14ac:dyDescent="0.35">
      <c r="A23" t="str">
        <f>Input!B3</f>
        <v>Otsene toetus (Economic)</v>
      </c>
      <c r="B23" t="s">
        <v>3195</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3196</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3197</v>
      </c>
    </row>
    <row r="35" spans="1:7" x14ac:dyDescent="0.35">
      <c r="A35" t="str">
        <f>Input!C3</f>
        <v>Rakendatud (Adopted or Expired)</v>
      </c>
    </row>
    <row r="36" spans="1:7" x14ac:dyDescent="0.35">
      <c r="A36" t="str">
        <f>Input!C4</f>
        <v>Käimasolev (Implemented)</v>
      </c>
      <c r="B36" t="s">
        <v>3198</v>
      </c>
    </row>
    <row r="37" spans="1:7" x14ac:dyDescent="0.35">
      <c r="A37" t="str">
        <f>Input!C5</f>
        <v>Planeeritud (Planned)</v>
      </c>
    </row>
    <row r="38" spans="1:7" x14ac:dyDescent="0.35">
      <c r="A38" t="str">
        <f>Input!C6</f>
        <v>Kavandamisel (Provisional)</v>
      </c>
    </row>
    <row r="39" spans="1:7" x14ac:dyDescent="0.35">
      <c r="A39" t="s">
        <v>3199</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3EFB80D3-15F3-4BD4-B581-4AAFA56CF5DC}">
          <x14:formula1>
            <xm:f>Input!$A$3:$A$40</xm:f>
          </x14:formula1>
          <xm:sqref>B1</xm:sqref>
        </x14:dataValidation>
      </x14:dataValidations>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99741-A5A3-4155-B90C-387C5B647315}">
  <sheetPr>
    <tabColor rgb="FF00B0F0"/>
    <pageSetUpPr fitToPage="1"/>
  </sheetPr>
  <dimension ref="A1:G47"/>
  <sheetViews>
    <sheetView topLeftCell="A8" workbookViewId="0">
      <selection activeCell="E23" sqref="E23"/>
    </sheetView>
  </sheetViews>
  <sheetFormatPr defaultColWidth="8.6328125" defaultRowHeight="14.5" x14ac:dyDescent="0.35"/>
  <cols>
    <col min="1" max="1" width="35.6328125" customWidth="1"/>
    <col min="2" max="2" width="64.6328125" customWidth="1"/>
  </cols>
  <sheetData>
    <row r="1" spans="1:2" x14ac:dyDescent="0.35">
      <c r="A1" s="3" t="s">
        <v>3200</v>
      </c>
      <c r="B1" s="4" t="s">
        <v>3201</v>
      </c>
    </row>
    <row r="2" spans="1:2" x14ac:dyDescent="0.35">
      <c r="A2" s="5" t="s">
        <v>3202</v>
      </c>
      <c r="B2" s="6"/>
    </row>
    <row r="3" spans="1:2" x14ac:dyDescent="0.35">
      <c r="A3" s="3" t="s">
        <v>3203</v>
      </c>
      <c r="B3" s="7" t="str">
        <f ca="1">MID(CELL("filename",A1),FIND("]",CELL("filename",A1))+1,255)</f>
        <v>HF1b</v>
      </c>
    </row>
    <row r="4" spans="1:2" x14ac:dyDescent="0.35">
      <c r="A4" s="5" t="s">
        <v>3204</v>
      </c>
      <c r="B4" s="6" t="s">
        <v>3205</v>
      </c>
    </row>
    <row r="5" spans="1:2" ht="29" x14ac:dyDescent="0.35">
      <c r="A5" s="3" t="s">
        <v>3206</v>
      </c>
      <c r="B5" s="7" t="s">
        <v>3207</v>
      </c>
    </row>
    <row r="6" spans="1:2" x14ac:dyDescent="0.35">
      <c r="A6" s="5" t="s">
        <v>3208</v>
      </c>
      <c r="B6" s="6"/>
    </row>
    <row r="7" spans="1:2" ht="43.5" x14ac:dyDescent="0.35">
      <c r="A7" s="3" t="s">
        <v>3209</v>
      </c>
      <c r="B7" s="4" t="s">
        <v>3210</v>
      </c>
    </row>
    <row r="8" spans="1:2" ht="29" x14ac:dyDescent="0.35">
      <c r="A8" s="8" t="s">
        <v>3211</v>
      </c>
      <c r="B8" s="1" t="s">
        <v>3212</v>
      </c>
    </row>
    <row r="9" spans="1:2" x14ac:dyDescent="0.35">
      <c r="A9" s="3" t="s">
        <v>3213</v>
      </c>
      <c r="B9" s="4" t="s">
        <v>3214</v>
      </c>
    </row>
    <row r="10" spans="1:2" ht="29" x14ac:dyDescent="0.35">
      <c r="A10" s="5" t="s">
        <v>3215</v>
      </c>
      <c r="B10" s="6" t="s">
        <v>3216</v>
      </c>
    </row>
    <row r="11" spans="1:2" x14ac:dyDescent="0.35">
      <c r="A11" s="3" t="s">
        <v>3217</v>
      </c>
      <c r="B11" s="7"/>
    </row>
    <row r="12" spans="1:2" x14ac:dyDescent="0.35">
      <c r="A12" s="5" t="s">
        <v>3218</v>
      </c>
      <c r="B12" s="81"/>
    </row>
    <row r="13" spans="1:2" x14ac:dyDescent="0.35">
      <c r="A13" s="3" t="s">
        <v>3219</v>
      </c>
      <c r="B13" s="86" t="str">
        <f>LEFT(B32,LEN(B32)-2)</f>
        <v>Otsene toetus (Economic)</v>
      </c>
    </row>
    <row r="14" spans="1:2" ht="101.5" x14ac:dyDescent="0.35">
      <c r="A14" s="5" t="s">
        <v>3220</v>
      </c>
      <c r="B14" s="44" t="s">
        <v>3221</v>
      </c>
    </row>
    <row r="15" spans="1:2" ht="29" x14ac:dyDescent="0.35">
      <c r="A15" s="3" t="s">
        <v>3222</v>
      </c>
      <c r="B15" s="4" t="str">
        <f>LEFT(B39,LEN(B39)-2)</f>
        <v>Käimasolev (Implemented)</v>
      </c>
    </row>
    <row r="16" spans="1:2" ht="29" x14ac:dyDescent="0.35">
      <c r="A16" s="5" t="s">
        <v>3223</v>
      </c>
      <c r="B16" s="10">
        <v>2019</v>
      </c>
    </row>
    <row r="17" spans="1:2" ht="29" x14ac:dyDescent="0.35">
      <c r="A17" s="3" t="s">
        <v>3224</v>
      </c>
      <c r="B17" s="4" t="s">
        <v>3225</v>
      </c>
    </row>
    <row r="18" spans="1:2" ht="29" x14ac:dyDescent="0.35">
      <c r="A18" s="5" t="s">
        <v>3226</v>
      </c>
      <c r="B18" s="10" t="s">
        <v>3227</v>
      </c>
    </row>
    <row r="19" spans="1:2" ht="29" x14ac:dyDescent="0.35">
      <c r="A19" s="3" t="s">
        <v>3228</v>
      </c>
      <c r="B19" s="4"/>
    </row>
    <row r="20" spans="1:2" x14ac:dyDescent="0.35">
      <c r="A20" s="5" t="s">
        <v>3229</v>
      </c>
      <c r="B20" s="10" t="s">
        <v>3230</v>
      </c>
    </row>
    <row r="22" spans="1:2" x14ac:dyDescent="0.35">
      <c r="A22" s="2" t="s">
        <v>3231</v>
      </c>
    </row>
    <row r="23" spans="1:2" x14ac:dyDescent="0.35">
      <c r="A23" t="str">
        <f>Input!B3</f>
        <v>Otsene toetus (Economic)</v>
      </c>
      <c r="B23" t="s">
        <v>3232</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3233</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3234</v>
      </c>
    </row>
    <row r="35" spans="1:7" x14ac:dyDescent="0.35">
      <c r="A35" t="str">
        <f>Input!C3</f>
        <v>Rakendatud (Adopted or Expired)</v>
      </c>
    </row>
    <row r="36" spans="1:7" x14ac:dyDescent="0.35">
      <c r="A36" t="str">
        <f>Input!C4</f>
        <v>Käimasolev (Implemented)</v>
      </c>
      <c r="B36" t="s">
        <v>3235</v>
      </c>
    </row>
    <row r="37" spans="1:7" x14ac:dyDescent="0.35">
      <c r="A37" t="str">
        <f>Input!C5</f>
        <v>Planeeritud (Planned)</v>
      </c>
    </row>
    <row r="38" spans="1:7" x14ac:dyDescent="0.35">
      <c r="A38" t="str">
        <f>Input!C6</f>
        <v>Kavandamisel (Provisional)</v>
      </c>
    </row>
    <row r="39" spans="1:7" x14ac:dyDescent="0.35">
      <c r="A39" t="s">
        <v>3236</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2EA4CEF5-3B64-4ED1-8397-B2ABBFC2A62C}">
          <x14:formula1>
            <xm:f>Input!$A$3:$A$40</xm:f>
          </x14:formula1>
          <xm:sqref>B1</xm:sqref>
        </x14:dataValidation>
      </x14:dataValidations>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9514A-677D-484A-B7AF-00EF29F882D7}">
  <sheetPr>
    <tabColor rgb="FF00B0F0"/>
    <pageSetUpPr fitToPage="1"/>
  </sheetPr>
  <dimension ref="A1:G47"/>
  <sheetViews>
    <sheetView workbookViewId="0">
      <selection activeCell="F14" sqref="F14"/>
    </sheetView>
  </sheetViews>
  <sheetFormatPr defaultColWidth="8.6328125" defaultRowHeight="14.5" x14ac:dyDescent="0.35"/>
  <cols>
    <col min="1" max="1" width="35.6328125" customWidth="1"/>
    <col min="2" max="2" width="64.6328125" customWidth="1"/>
  </cols>
  <sheetData>
    <row r="1" spans="1:2" x14ac:dyDescent="0.35">
      <c r="A1" s="3" t="s">
        <v>3237</v>
      </c>
      <c r="B1" s="4" t="s">
        <v>3238</v>
      </c>
    </row>
    <row r="2" spans="1:2" x14ac:dyDescent="0.35">
      <c r="A2" s="5" t="s">
        <v>3239</v>
      </c>
      <c r="B2" s="6"/>
    </row>
    <row r="3" spans="1:2" x14ac:dyDescent="0.35">
      <c r="A3" s="3" t="s">
        <v>3240</v>
      </c>
      <c r="B3" s="7" t="str">
        <f ca="1">MID(CELL("filename",A1),FIND("]",CELL("filename",A1))+1,255)</f>
        <v>HF1c</v>
      </c>
    </row>
    <row r="4" spans="1:2" x14ac:dyDescent="0.35">
      <c r="A4" s="5" t="s">
        <v>3241</v>
      </c>
      <c r="B4" s="6" t="s">
        <v>3242</v>
      </c>
    </row>
    <row r="5" spans="1:2" ht="29" x14ac:dyDescent="0.35">
      <c r="A5" s="3" t="s">
        <v>3243</v>
      </c>
      <c r="B5" s="7" t="s">
        <v>3244</v>
      </c>
    </row>
    <row r="6" spans="1:2" x14ac:dyDescent="0.35">
      <c r="A6" s="5" t="s">
        <v>3245</v>
      </c>
      <c r="B6" s="6"/>
    </row>
    <row r="7" spans="1:2" ht="29" x14ac:dyDescent="0.35">
      <c r="A7" s="3" t="s">
        <v>3246</v>
      </c>
      <c r="B7" s="4" t="s">
        <v>3247</v>
      </c>
    </row>
    <row r="8" spans="1:2" ht="29" x14ac:dyDescent="0.35">
      <c r="A8" s="8" t="s">
        <v>3248</v>
      </c>
      <c r="B8" s="1" t="s">
        <v>3249</v>
      </c>
    </row>
    <row r="9" spans="1:2" x14ac:dyDescent="0.35">
      <c r="A9" s="3" t="s">
        <v>3250</v>
      </c>
      <c r="B9" s="4" t="s">
        <v>3251</v>
      </c>
    </row>
    <row r="10" spans="1:2" ht="29" x14ac:dyDescent="0.35">
      <c r="A10" s="5" t="s">
        <v>3252</v>
      </c>
      <c r="B10" s="6" t="s">
        <v>3253</v>
      </c>
    </row>
    <row r="11" spans="1:2" x14ac:dyDescent="0.35">
      <c r="A11" s="3" t="s">
        <v>3254</v>
      </c>
      <c r="B11" s="7"/>
    </row>
    <row r="12" spans="1:2" x14ac:dyDescent="0.35">
      <c r="A12" s="5" t="s">
        <v>3255</v>
      </c>
      <c r="B12" s="81"/>
    </row>
    <row r="13" spans="1:2" x14ac:dyDescent="0.35">
      <c r="A13" s="3" t="s">
        <v>3256</v>
      </c>
      <c r="B13" s="4" t="str">
        <f>LEFT(B32,LEN(B32)-2)</f>
        <v>Otsene toetus (Economic)</v>
      </c>
    </row>
    <row r="14" spans="1:2" ht="72.5" x14ac:dyDescent="0.35">
      <c r="A14" s="5" t="s">
        <v>3257</v>
      </c>
      <c r="B14" s="44" t="s">
        <v>3258</v>
      </c>
    </row>
    <row r="15" spans="1:2" ht="29" x14ac:dyDescent="0.35">
      <c r="A15" s="3" t="s">
        <v>3259</v>
      </c>
      <c r="B15" s="4" t="str">
        <f>LEFT(B39,LEN(B39)-2)</f>
        <v>Käimasolev (Implemented)</v>
      </c>
    </row>
    <row r="16" spans="1:2" ht="29" x14ac:dyDescent="0.35">
      <c r="A16" s="5" t="s">
        <v>3260</v>
      </c>
      <c r="B16" s="10">
        <v>2018</v>
      </c>
    </row>
    <row r="17" spans="1:2" ht="29" x14ac:dyDescent="0.35">
      <c r="A17" s="3" t="s">
        <v>3261</v>
      </c>
      <c r="B17" s="4" t="s">
        <v>3262</v>
      </c>
    </row>
    <row r="18" spans="1:2" ht="29" x14ac:dyDescent="0.35">
      <c r="A18" s="5" t="s">
        <v>3263</v>
      </c>
      <c r="B18" s="10" t="s">
        <v>3264</v>
      </c>
    </row>
    <row r="19" spans="1:2" ht="29" x14ac:dyDescent="0.35">
      <c r="A19" s="3" t="s">
        <v>3265</v>
      </c>
      <c r="B19" s="4"/>
    </row>
    <row r="20" spans="1:2" x14ac:dyDescent="0.35">
      <c r="A20" s="5" t="s">
        <v>3266</v>
      </c>
      <c r="B20" s="10" t="s">
        <v>3267</v>
      </c>
    </row>
    <row r="22" spans="1:2" x14ac:dyDescent="0.35">
      <c r="A22" s="2" t="s">
        <v>3268</v>
      </c>
    </row>
    <row r="23" spans="1:2" x14ac:dyDescent="0.35">
      <c r="A23" t="str">
        <f>Input!B3</f>
        <v>Otsene toetus (Economic)</v>
      </c>
      <c r="B23" t="s">
        <v>3269</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3270</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3271</v>
      </c>
    </row>
    <row r="35" spans="1:7" x14ac:dyDescent="0.35">
      <c r="A35" t="str">
        <f>Input!C3</f>
        <v>Rakendatud (Adopted or Expired)</v>
      </c>
    </row>
    <row r="36" spans="1:7" x14ac:dyDescent="0.35">
      <c r="A36" t="str">
        <f>Input!C4</f>
        <v>Käimasolev (Implemented)</v>
      </c>
      <c r="B36" t="s">
        <v>3272</v>
      </c>
    </row>
    <row r="37" spans="1:7" x14ac:dyDescent="0.35">
      <c r="A37" t="str">
        <f>Input!C5</f>
        <v>Planeeritud (Planned)</v>
      </c>
    </row>
    <row r="38" spans="1:7" x14ac:dyDescent="0.35">
      <c r="A38" t="str">
        <f>Input!C6</f>
        <v>Kavandamisel (Provisional)</v>
      </c>
    </row>
    <row r="39" spans="1:7" x14ac:dyDescent="0.35">
      <c r="A39" t="s">
        <v>3273</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76E56C96-4BC3-4C02-A4FD-1BC3EEDD6993}">
          <x14:formula1>
            <xm:f>Input!$A$3:$A$40</xm:f>
          </x14:formula1>
          <xm:sqref>B1</xm:sqref>
        </x14:dataValidation>
      </x14:dataValidations>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0190-5F2D-4714-9256-FA5E858F439C}">
  <sheetPr>
    <tabColor rgb="FF00B0F0"/>
    <pageSetUpPr fitToPage="1"/>
  </sheetPr>
  <dimension ref="A1:G47"/>
  <sheetViews>
    <sheetView workbookViewId="0">
      <selection activeCell="I14" sqref="I14"/>
    </sheetView>
  </sheetViews>
  <sheetFormatPr defaultColWidth="8.6328125" defaultRowHeight="14.5" x14ac:dyDescent="0.35"/>
  <cols>
    <col min="1" max="1" width="35.6328125" customWidth="1"/>
    <col min="2" max="2" width="64.6328125" customWidth="1"/>
  </cols>
  <sheetData>
    <row r="1" spans="1:2" x14ac:dyDescent="0.35">
      <c r="A1" s="3" t="s">
        <v>3274</v>
      </c>
      <c r="B1" s="4" t="s">
        <v>3275</v>
      </c>
    </row>
    <row r="2" spans="1:2" x14ac:dyDescent="0.35">
      <c r="A2" s="5" t="s">
        <v>3276</v>
      </c>
      <c r="B2" s="6"/>
    </row>
    <row r="3" spans="1:2" x14ac:dyDescent="0.35">
      <c r="A3" s="3" t="s">
        <v>3277</v>
      </c>
      <c r="B3" s="7" t="str">
        <f ca="1">MID(CELL("filename",A1),FIND("]",CELL("filename",A1))+1,255)</f>
        <v>HF1d</v>
      </c>
    </row>
    <row r="4" spans="1:2" x14ac:dyDescent="0.35">
      <c r="A4" s="5" t="s">
        <v>3278</v>
      </c>
      <c r="B4" s="6" t="s">
        <v>3279</v>
      </c>
    </row>
    <row r="5" spans="1:2" ht="29" x14ac:dyDescent="0.35">
      <c r="A5" s="3" t="s">
        <v>3280</v>
      </c>
      <c r="B5" s="7" t="s">
        <v>3281</v>
      </c>
    </row>
    <row r="6" spans="1:2" x14ac:dyDescent="0.35">
      <c r="A6" s="5" t="s">
        <v>3282</v>
      </c>
      <c r="B6" s="6"/>
    </row>
    <row r="7" spans="1:2" ht="29" x14ac:dyDescent="0.35">
      <c r="A7" s="3" t="s">
        <v>3283</v>
      </c>
      <c r="B7" s="4" t="s">
        <v>3284</v>
      </c>
    </row>
    <row r="8" spans="1:2" ht="29" x14ac:dyDescent="0.35">
      <c r="A8" s="8" t="s">
        <v>3285</v>
      </c>
      <c r="B8" s="1" t="s">
        <v>3286</v>
      </c>
    </row>
    <row r="9" spans="1:2" x14ac:dyDescent="0.35">
      <c r="A9" s="3" t="s">
        <v>3287</v>
      </c>
      <c r="B9" s="4" t="s">
        <v>3288</v>
      </c>
    </row>
    <row r="10" spans="1:2" ht="29" x14ac:dyDescent="0.35">
      <c r="A10" s="5" t="s">
        <v>3289</v>
      </c>
      <c r="B10" s="6" t="s">
        <v>3290</v>
      </c>
    </row>
    <row r="11" spans="1:2" x14ac:dyDescent="0.35">
      <c r="A11" s="3" t="s">
        <v>3291</v>
      </c>
      <c r="B11" s="7"/>
    </row>
    <row r="12" spans="1:2" x14ac:dyDescent="0.35">
      <c r="A12" s="5" t="s">
        <v>3292</v>
      </c>
      <c r="B12" s="81"/>
    </row>
    <row r="13" spans="1:2" x14ac:dyDescent="0.35">
      <c r="A13" s="3" t="s">
        <v>3293</v>
      </c>
      <c r="B13" s="4" t="str">
        <f>LEFT(B32,LEN(B32)-2)</f>
        <v>Otsene toetus (Economic)</v>
      </c>
    </row>
    <row r="14" spans="1:2" ht="101.5" x14ac:dyDescent="0.35">
      <c r="A14" s="5" t="s">
        <v>3294</v>
      </c>
      <c r="B14" s="44" t="s">
        <v>3295</v>
      </c>
    </row>
    <row r="15" spans="1:2" ht="29" x14ac:dyDescent="0.35">
      <c r="A15" s="3" t="s">
        <v>3296</v>
      </c>
      <c r="B15" s="4" t="str">
        <f>LEFT(B39,LEN(B39)-2)</f>
        <v>Käimasolev (Implemented)</v>
      </c>
    </row>
    <row r="16" spans="1:2" ht="29" x14ac:dyDescent="0.35">
      <c r="A16" s="5" t="s">
        <v>3297</v>
      </c>
      <c r="B16" s="10">
        <v>2018</v>
      </c>
    </row>
    <row r="17" spans="1:2" ht="29" x14ac:dyDescent="0.35">
      <c r="A17" s="3" t="s">
        <v>3298</v>
      </c>
      <c r="B17" s="4" t="s">
        <v>3299</v>
      </c>
    </row>
    <row r="18" spans="1:2" ht="29" x14ac:dyDescent="0.35">
      <c r="A18" s="5" t="s">
        <v>3300</v>
      </c>
      <c r="B18" s="10" t="s">
        <v>3301</v>
      </c>
    </row>
    <row r="19" spans="1:2" ht="29" x14ac:dyDescent="0.35">
      <c r="A19" s="3" t="s">
        <v>3302</v>
      </c>
      <c r="B19" s="4"/>
    </row>
    <row r="20" spans="1:2" x14ac:dyDescent="0.35">
      <c r="A20" s="5" t="s">
        <v>3303</v>
      </c>
      <c r="B20" s="10" t="s">
        <v>3304</v>
      </c>
    </row>
    <row r="22" spans="1:2" x14ac:dyDescent="0.35">
      <c r="A22" s="2" t="s">
        <v>3305</v>
      </c>
    </row>
    <row r="23" spans="1:2" x14ac:dyDescent="0.35">
      <c r="A23" t="str">
        <f>Input!B3</f>
        <v>Otsene toetus (Economic)</v>
      </c>
      <c r="B23" t="s">
        <v>3306</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3307</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3308</v>
      </c>
    </row>
    <row r="35" spans="1:7" x14ac:dyDescent="0.35">
      <c r="A35" t="str">
        <f>Input!C3</f>
        <v>Rakendatud (Adopted or Expired)</v>
      </c>
    </row>
    <row r="36" spans="1:7" x14ac:dyDescent="0.35">
      <c r="A36" t="str">
        <f>Input!C4</f>
        <v>Käimasolev (Implemented)</v>
      </c>
      <c r="B36" t="s">
        <v>3309</v>
      </c>
    </row>
    <row r="37" spans="1:7" x14ac:dyDescent="0.35">
      <c r="A37" t="str">
        <f>Input!C5</f>
        <v>Planeeritud (Planned)</v>
      </c>
    </row>
    <row r="38" spans="1:7" x14ac:dyDescent="0.35">
      <c r="A38" t="str">
        <f>Input!C6</f>
        <v>Kavandamisel (Provisional)</v>
      </c>
    </row>
    <row r="39" spans="1:7" x14ac:dyDescent="0.35">
      <c r="A39" t="s">
        <v>3310</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79A1E42D-6624-4FA9-8A63-A0FC797ED37E}">
          <x14:formula1>
            <xm:f>Input!$A$3:$A$40</xm:f>
          </x14:formula1>
          <xm:sqref>B1</xm:sqref>
        </x14:dataValidation>
      </x14:dataValidations>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15B55-F71C-4EFD-B2E6-4C9D12193C43}">
  <sheetPr>
    <tabColor rgb="FF00B0F0"/>
    <pageSetUpPr fitToPage="1"/>
  </sheetPr>
  <dimension ref="A1:G47"/>
  <sheetViews>
    <sheetView topLeftCell="A8" workbookViewId="0">
      <selection activeCell="J20" sqref="J20"/>
    </sheetView>
  </sheetViews>
  <sheetFormatPr defaultColWidth="8.6328125" defaultRowHeight="14.5" x14ac:dyDescent="0.35"/>
  <cols>
    <col min="1" max="1" width="35.6328125" customWidth="1"/>
    <col min="2" max="2" width="64.6328125" customWidth="1"/>
  </cols>
  <sheetData>
    <row r="1" spans="1:2" x14ac:dyDescent="0.35">
      <c r="A1" s="3" t="s">
        <v>3311</v>
      </c>
      <c r="B1" s="4" t="s">
        <v>3312</v>
      </c>
    </row>
    <row r="2" spans="1:2" x14ac:dyDescent="0.35">
      <c r="A2" s="5" t="s">
        <v>3313</v>
      </c>
      <c r="B2" s="6"/>
    </row>
    <row r="3" spans="1:2" x14ac:dyDescent="0.35">
      <c r="A3" s="3" t="s">
        <v>3314</v>
      </c>
      <c r="B3" s="7" t="str">
        <f ca="1">MID(CELL("filename",A1),FIND("]",CELL("filename",A1))+1,255)</f>
        <v>HF1e</v>
      </c>
    </row>
    <row r="4" spans="1:2" x14ac:dyDescent="0.35">
      <c r="A4" s="5" t="s">
        <v>3315</v>
      </c>
      <c r="B4" s="6" t="s">
        <v>3316</v>
      </c>
    </row>
    <row r="5" spans="1:2" ht="29" x14ac:dyDescent="0.35">
      <c r="A5" s="3" t="s">
        <v>3317</v>
      </c>
      <c r="B5" s="7" t="s">
        <v>3318</v>
      </c>
    </row>
    <row r="6" spans="1:2" x14ac:dyDescent="0.35">
      <c r="A6" s="5" t="s">
        <v>3319</v>
      </c>
      <c r="B6" s="6"/>
    </row>
    <row r="7" spans="1:2" ht="29" x14ac:dyDescent="0.35">
      <c r="A7" s="3" t="s">
        <v>3320</v>
      </c>
      <c r="B7" s="4" t="s">
        <v>3321</v>
      </c>
    </row>
    <row r="8" spans="1:2" ht="29" x14ac:dyDescent="0.35">
      <c r="A8" s="8" t="s">
        <v>3322</v>
      </c>
      <c r="B8" s="1" t="s">
        <v>3323</v>
      </c>
    </row>
    <row r="9" spans="1:2" x14ac:dyDescent="0.35">
      <c r="A9" s="3" t="s">
        <v>3324</v>
      </c>
      <c r="B9" s="4" t="s">
        <v>3325</v>
      </c>
    </row>
    <row r="10" spans="1:2" ht="29" x14ac:dyDescent="0.35">
      <c r="A10" s="5" t="s">
        <v>3326</v>
      </c>
      <c r="B10" s="6" t="s">
        <v>3327</v>
      </c>
    </row>
    <row r="11" spans="1:2" x14ac:dyDescent="0.35">
      <c r="A11" s="3" t="s">
        <v>3328</v>
      </c>
      <c r="B11" s="7"/>
    </row>
    <row r="12" spans="1:2" x14ac:dyDescent="0.35">
      <c r="A12" s="5" t="s">
        <v>3329</v>
      </c>
      <c r="B12" s="81"/>
    </row>
    <row r="13" spans="1:2" x14ac:dyDescent="0.35">
      <c r="A13" s="3" t="s">
        <v>3330</v>
      </c>
      <c r="B13" s="4" t="str">
        <f>LEFT(B32,LEN(B32)-2)</f>
        <v>Otsene toetus (Economic)</v>
      </c>
    </row>
    <row r="14" spans="1:2" ht="101.5" x14ac:dyDescent="0.35">
      <c r="A14" s="5" t="s">
        <v>3331</v>
      </c>
      <c r="B14" s="44" t="s">
        <v>3332</v>
      </c>
    </row>
    <row r="15" spans="1:2" ht="29" x14ac:dyDescent="0.35">
      <c r="A15" s="3" t="s">
        <v>3333</v>
      </c>
      <c r="B15" s="4" t="str">
        <f>LEFT(B39,LEN(B39)-2)</f>
        <v>Käimasolev (Implemented)</v>
      </c>
    </row>
    <row r="16" spans="1:2" ht="29" x14ac:dyDescent="0.35">
      <c r="A16" s="5" t="s">
        <v>3334</v>
      </c>
      <c r="B16" s="10">
        <v>2017</v>
      </c>
    </row>
    <row r="17" spans="1:2" ht="29" x14ac:dyDescent="0.35">
      <c r="A17" s="3" t="s">
        <v>3335</v>
      </c>
      <c r="B17" s="4" t="s">
        <v>3336</v>
      </c>
    </row>
    <row r="18" spans="1:2" ht="29" x14ac:dyDescent="0.35">
      <c r="A18" s="5" t="s">
        <v>3337</v>
      </c>
      <c r="B18" s="10" t="s">
        <v>3338</v>
      </c>
    </row>
    <row r="19" spans="1:2" ht="29" x14ac:dyDescent="0.35">
      <c r="A19" s="3" t="s">
        <v>3339</v>
      </c>
      <c r="B19" s="4"/>
    </row>
    <row r="20" spans="1:2" x14ac:dyDescent="0.35">
      <c r="A20" s="5" t="s">
        <v>3340</v>
      </c>
      <c r="B20" s="10" t="s">
        <v>3341</v>
      </c>
    </row>
    <row r="22" spans="1:2" x14ac:dyDescent="0.35">
      <c r="A22" s="2" t="s">
        <v>3342</v>
      </c>
    </row>
    <row r="23" spans="1:2" x14ac:dyDescent="0.35">
      <c r="A23" t="str">
        <f>Input!B3</f>
        <v>Otsene toetus (Economic)</v>
      </c>
      <c r="B23" t="s">
        <v>3343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3344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3345</v>
      </c>
    </row>
    <row r="35" spans="1:7" x14ac:dyDescent="0.35">
      <c r="A35" t="str">
        <f>Input!C3</f>
        <v>Rakendatud (Adopted or Expired)</v>
      </c>
    </row>
    <row r="36" spans="1:7" x14ac:dyDescent="0.35">
      <c r="A36" t="str">
        <f>Input!C4</f>
        <v>Käimasolev (Implemented)</v>
      </c>
      <c r="B36" t="s">
        <v>3346</v>
      </c>
    </row>
    <row r="37" spans="1:7" x14ac:dyDescent="0.35">
      <c r="A37" t="str">
        <f>Input!C5</f>
        <v>Planeeritud (Planned)</v>
      </c>
    </row>
    <row r="38" spans="1:7" x14ac:dyDescent="0.35">
      <c r="A38" t="str">
        <f>Input!C6</f>
        <v>Kavandamisel (Provisional)</v>
      </c>
    </row>
    <row r="39" spans="1:7" x14ac:dyDescent="0.35">
      <c r="A39" t="s">
        <v>3347</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31292FFF-ABDD-4431-B40D-04254F720E1E}">
          <x14:formula1>
            <xm:f>Input!$A$3:$A$40</xm:f>
          </x14:formula1>
          <xm:sqref>B1</xm:sqref>
        </x14:dataValidation>
      </x14:dataValidations>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D8925-0138-44BB-8ADD-4C1DF391B469}">
  <sheetPr>
    <tabColor rgb="FF00B0F0"/>
    <pageSetUpPr fitToPage="1"/>
  </sheetPr>
  <dimension ref="A1:G47"/>
  <sheetViews>
    <sheetView topLeftCell="A5" workbookViewId="0">
      <selection activeCell="B6" sqref="B6"/>
    </sheetView>
  </sheetViews>
  <sheetFormatPr defaultColWidth="8.6328125" defaultRowHeight="14.5" x14ac:dyDescent="0.35"/>
  <cols>
    <col min="1" max="1" width="35.6328125" customWidth="1"/>
    <col min="2" max="2" width="64.6328125" customWidth="1"/>
  </cols>
  <sheetData>
    <row r="1" spans="1:2" x14ac:dyDescent="0.35">
      <c r="A1" s="3" t="s">
        <v>3348</v>
      </c>
      <c r="B1" s="4" t="s">
        <v>3349</v>
      </c>
    </row>
    <row r="2" spans="1:2" x14ac:dyDescent="0.35">
      <c r="A2" s="5" t="s">
        <v>3350</v>
      </c>
      <c r="B2" s="6"/>
    </row>
    <row r="3" spans="1:2" x14ac:dyDescent="0.35">
      <c r="A3" s="3" t="s">
        <v>3351</v>
      </c>
      <c r="B3" s="7" t="str">
        <f ca="1">MID(CELL("filename",A1),FIND("]",CELL("filename",A1))+1,255)</f>
        <v>HF1f</v>
      </c>
    </row>
    <row r="4" spans="1:2" ht="29" x14ac:dyDescent="0.35">
      <c r="A4" s="5" t="s">
        <v>3352</v>
      </c>
      <c r="B4" s="6" t="s">
        <v>3353</v>
      </c>
    </row>
    <row r="5" spans="1:2" ht="29" x14ac:dyDescent="0.35">
      <c r="A5" s="3" t="s">
        <v>3354</v>
      </c>
      <c r="B5" s="7" t="s">
        <v>3355</v>
      </c>
    </row>
    <row r="6" spans="1:2" x14ac:dyDescent="0.35">
      <c r="A6" s="5" t="s">
        <v>3356</v>
      </c>
      <c r="B6" s="6"/>
    </row>
    <row r="7" spans="1:2" ht="29" x14ac:dyDescent="0.35">
      <c r="A7" s="3" t="s">
        <v>3357</v>
      </c>
      <c r="B7" s="4" t="s">
        <v>3358</v>
      </c>
    </row>
    <row r="8" spans="1:2" ht="29" x14ac:dyDescent="0.35">
      <c r="A8" s="8" t="s">
        <v>3359</v>
      </c>
      <c r="B8" s="1" t="s">
        <v>3360</v>
      </c>
    </row>
    <row r="9" spans="1:2" x14ac:dyDescent="0.35">
      <c r="A9" s="3" t="s">
        <v>3361</v>
      </c>
      <c r="B9" s="4" t="s">
        <v>3362</v>
      </c>
    </row>
    <row r="10" spans="1:2" ht="29" x14ac:dyDescent="0.35">
      <c r="A10" s="5" t="s">
        <v>3363</v>
      </c>
      <c r="B10" s="6" t="s">
        <v>3364</v>
      </c>
    </row>
    <row r="11" spans="1:2" x14ac:dyDescent="0.35">
      <c r="A11" s="3" t="s">
        <v>3365</v>
      </c>
      <c r="B11" s="7"/>
    </row>
    <row r="12" spans="1:2" x14ac:dyDescent="0.35">
      <c r="A12" s="5" t="s">
        <v>3366</v>
      </c>
      <c r="B12" s="9"/>
    </row>
    <row r="13" spans="1:2" x14ac:dyDescent="0.35">
      <c r="A13" s="3" t="s">
        <v>3367</v>
      </c>
      <c r="B13" s="4" t="str">
        <f>LEFT(B32,LEN(B32)-2)</f>
        <v>Otsene toetus (Economic)</v>
      </c>
    </row>
    <row r="14" spans="1:2" ht="101.5" x14ac:dyDescent="0.35">
      <c r="A14" s="5" t="s">
        <v>3368</v>
      </c>
      <c r="B14" s="44" t="s">
        <v>3369</v>
      </c>
    </row>
    <row r="15" spans="1:2" ht="29" x14ac:dyDescent="0.35">
      <c r="A15" s="3" t="s">
        <v>3370</v>
      </c>
      <c r="B15" s="4" t="str">
        <f>LEFT(B39,LEN(B39)-2)</f>
        <v>Käimasolev (Implemented)</v>
      </c>
    </row>
    <row r="16" spans="1:2" ht="29" x14ac:dyDescent="0.35">
      <c r="A16" s="5" t="s">
        <v>3371</v>
      </c>
      <c r="B16" s="10">
        <v>2016</v>
      </c>
    </row>
    <row r="17" spans="1:2" ht="29" x14ac:dyDescent="0.35">
      <c r="A17" s="3" t="s">
        <v>3372</v>
      </c>
      <c r="B17" s="4" t="s">
        <v>3373</v>
      </c>
    </row>
    <row r="18" spans="1:2" ht="29" x14ac:dyDescent="0.35">
      <c r="A18" s="5" t="s">
        <v>3374</v>
      </c>
      <c r="B18" s="10" t="s">
        <v>3375</v>
      </c>
    </row>
    <row r="19" spans="1:2" ht="29" x14ac:dyDescent="0.35">
      <c r="A19" s="3" t="s">
        <v>3376</v>
      </c>
      <c r="B19" s="4"/>
    </row>
    <row r="20" spans="1:2" x14ac:dyDescent="0.35">
      <c r="A20" s="5" t="s">
        <v>3377</v>
      </c>
      <c r="B20" s="10" t="s">
        <v>3378</v>
      </c>
    </row>
    <row r="22" spans="1:2" x14ac:dyDescent="0.35">
      <c r="A22" s="2" t="s">
        <v>3379</v>
      </c>
    </row>
    <row r="23" spans="1:2" x14ac:dyDescent="0.35">
      <c r="A23" t="str">
        <f>Input!B3</f>
        <v>Otsene toetus (Economic)</v>
      </c>
      <c r="B23" t="s">
        <v>3380</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3381</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3382</v>
      </c>
    </row>
    <row r="35" spans="1:7" x14ac:dyDescent="0.35">
      <c r="A35" t="str">
        <f>Input!C3</f>
        <v>Rakendatud (Adopted or Expired)</v>
      </c>
    </row>
    <row r="36" spans="1:7" x14ac:dyDescent="0.35">
      <c r="A36" t="str">
        <f>Input!C4</f>
        <v>Käimasolev (Implemented)</v>
      </c>
      <c r="B36" t="s">
        <v>3383</v>
      </c>
    </row>
    <row r="37" spans="1:7" x14ac:dyDescent="0.35">
      <c r="A37" t="str">
        <f>Input!C5</f>
        <v>Planeeritud (Planned)</v>
      </c>
    </row>
    <row r="38" spans="1:7" x14ac:dyDescent="0.35">
      <c r="A38" t="str">
        <f>Input!C6</f>
        <v>Kavandamisel (Provisional)</v>
      </c>
    </row>
    <row r="39" spans="1:7" x14ac:dyDescent="0.35">
      <c r="A39" t="s">
        <v>3384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1C9A5EF1-5990-4F1D-8C24-AF0C3D9B71C4}">
          <x14:formula1>
            <xm:f>Input!$A$3:$A$40</xm:f>
          </x14:formula1>
          <xm:sqref>B1</xm:sqref>
        </x14:dataValidation>
      </x14:dataValidations>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20A2D-AFBD-461C-B090-BE1964EDE350}">
  <sheetPr>
    <tabColor rgb="FF00B0F0"/>
    <pageSetUpPr fitToPage="1"/>
  </sheetPr>
  <dimension ref="A1:G47"/>
  <sheetViews>
    <sheetView topLeftCell="A5" workbookViewId="0">
      <selection activeCell="B20" sqref="B20"/>
    </sheetView>
  </sheetViews>
  <sheetFormatPr defaultColWidth="8.6328125" defaultRowHeight="14.5" x14ac:dyDescent="0.35"/>
  <cols>
    <col min="1" max="1" width="35.6328125" customWidth="1"/>
    <col min="2" max="2" width="64.6328125" customWidth="1"/>
  </cols>
  <sheetData>
    <row r="1" spans="1:2" x14ac:dyDescent="0.35">
      <c r="A1" s="3" t="s">
        <v>3385</v>
      </c>
      <c r="B1" s="4" t="s">
        <v>3386</v>
      </c>
    </row>
    <row r="2" spans="1:2" x14ac:dyDescent="0.35">
      <c r="A2" s="5" t="s">
        <v>3387</v>
      </c>
      <c r="B2" s="6"/>
    </row>
    <row r="3" spans="1:2" x14ac:dyDescent="0.35">
      <c r="A3" s="3" t="s">
        <v>3388</v>
      </c>
      <c r="B3" s="7" t="str">
        <f ca="1">MID(CELL("filename",A1),FIND("]",CELL("filename",A1))+1,255)</f>
        <v>HF1g</v>
      </c>
    </row>
    <row r="4" spans="1:2" x14ac:dyDescent="0.35">
      <c r="A4" s="5" t="s">
        <v>3389</v>
      </c>
      <c r="B4" s="6" t="s">
        <v>3390</v>
      </c>
    </row>
    <row r="5" spans="1:2" ht="29" x14ac:dyDescent="0.35">
      <c r="A5" s="3" t="s">
        <v>3391</v>
      </c>
      <c r="B5" s="7" t="s">
        <v>3392</v>
      </c>
    </row>
    <row r="6" spans="1:2" x14ac:dyDescent="0.35">
      <c r="A6" s="5" t="s">
        <v>3393</v>
      </c>
      <c r="B6" s="6" t="s">
        <v>3394</v>
      </c>
    </row>
    <row r="7" spans="1:2" ht="29" x14ac:dyDescent="0.35">
      <c r="A7" s="3" t="s">
        <v>3395</v>
      </c>
      <c r="B7" s="4" t="s">
        <v>3396</v>
      </c>
    </row>
    <row r="8" spans="1:2" ht="29" x14ac:dyDescent="0.35">
      <c r="A8" s="8" t="s">
        <v>3397</v>
      </c>
      <c r="B8" s="1" t="s">
        <v>3398</v>
      </c>
    </row>
    <row r="9" spans="1:2" x14ac:dyDescent="0.35">
      <c r="A9" s="3" t="s">
        <v>3399</v>
      </c>
      <c r="B9" s="4" t="s">
        <v>3400</v>
      </c>
    </row>
    <row r="10" spans="1:2" ht="29" x14ac:dyDescent="0.35">
      <c r="A10" s="5" t="s">
        <v>3401</v>
      </c>
      <c r="B10" s="6" t="s">
        <v>3402</v>
      </c>
    </row>
    <row r="11" spans="1:2" x14ac:dyDescent="0.35">
      <c r="A11" s="3" t="s">
        <v>3403</v>
      </c>
      <c r="B11" s="7"/>
    </row>
    <row r="12" spans="1:2" x14ac:dyDescent="0.35">
      <c r="A12" s="5" t="s">
        <v>3404</v>
      </c>
      <c r="B12" s="81"/>
    </row>
    <row r="13" spans="1:2" x14ac:dyDescent="0.35">
      <c r="A13" s="3" t="s">
        <v>3405</v>
      </c>
      <c r="B13" s="4" t="str">
        <f>LEFT(B32,LEN(B32)-2)</f>
        <v>Otsene toetus (Economic)</v>
      </c>
    </row>
    <row r="14" spans="1:2" ht="101.5" x14ac:dyDescent="0.35">
      <c r="A14" s="5" t="s">
        <v>3406</v>
      </c>
      <c r="B14" s="44" t="s">
        <v>3407</v>
      </c>
    </row>
    <row r="15" spans="1:2" ht="29" x14ac:dyDescent="0.35">
      <c r="A15" s="3" t="s">
        <v>3408</v>
      </c>
      <c r="B15" s="4" t="str">
        <f>LEFT(B39,LEN(B39)-2)</f>
        <v>Käimasolev (Implemented)</v>
      </c>
    </row>
    <row r="16" spans="1:2" ht="29" x14ac:dyDescent="0.35">
      <c r="A16" s="5" t="s">
        <v>3409</v>
      </c>
      <c r="B16" s="10">
        <v>2016</v>
      </c>
    </row>
    <row r="17" spans="1:2" ht="29" x14ac:dyDescent="0.35">
      <c r="A17" s="3" t="s">
        <v>3410</v>
      </c>
      <c r="B17" s="4" t="s">
        <v>3411</v>
      </c>
    </row>
    <row r="18" spans="1:2" ht="29" x14ac:dyDescent="0.35">
      <c r="A18" s="5" t="s">
        <v>3412</v>
      </c>
      <c r="B18" s="10" t="s">
        <v>3413</v>
      </c>
    </row>
    <row r="19" spans="1:2" ht="29" x14ac:dyDescent="0.35">
      <c r="A19" s="3" t="s">
        <v>3414</v>
      </c>
      <c r="B19" s="4"/>
    </row>
    <row r="20" spans="1:2" x14ac:dyDescent="0.35">
      <c r="A20" s="5" t="s">
        <v>3415</v>
      </c>
      <c r="B20" s="10" t="s">
        <v>3416</v>
      </c>
    </row>
    <row r="22" spans="1:2" x14ac:dyDescent="0.35">
      <c r="A22" s="2" t="s">
        <v>3417</v>
      </c>
    </row>
    <row r="23" spans="1:2" x14ac:dyDescent="0.35">
      <c r="A23" t="str">
        <f>Input!B3</f>
        <v>Otsene toetus (Economic)</v>
      </c>
      <c r="B23" t="s">
        <v>3418</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3419</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3420</v>
      </c>
    </row>
    <row r="35" spans="1:7" x14ac:dyDescent="0.35">
      <c r="A35" t="str">
        <f>Input!C3</f>
        <v>Rakendatud (Adopted or Expired)</v>
      </c>
    </row>
    <row r="36" spans="1:7" x14ac:dyDescent="0.35">
      <c r="A36" t="str">
        <f>Input!C4</f>
        <v>Käimasolev (Implemented)</v>
      </c>
      <c r="B36" t="s">
        <v>3421</v>
      </c>
    </row>
    <row r="37" spans="1:7" x14ac:dyDescent="0.35">
      <c r="A37" t="str">
        <f>Input!C5</f>
        <v>Planeeritud (Planned)</v>
      </c>
    </row>
    <row r="38" spans="1:7" x14ac:dyDescent="0.35">
      <c r="A38" t="str">
        <f>Input!C6</f>
        <v>Kavandamisel (Provisional)</v>
      </c>
    </row>
    <row r="39" spans="1:7" x14ac:dyDescent="0.35">
      <c r="A39" t="s">
        <v>3422</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972FAB3F-94EC-4C97-B8BF-E957C56F772B}">
          <x14:formula1>
            <xm:f>Input!$A$3:$A$40</xm:f>
          </x14:formula1>
          <xm:sqref>B1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1B33C-D98F-49CF-AC01-8CD0794CF39B}">
  <sheetPr codeName="Leht4">
    <tabColor rgb="FFC4BD97"/>
    <pageSetUpPr fitToPage="1"/>
  </sheetPr>
  <dimension ref="A1:G47"/>
  <sheetViews>
    <sheetView topLeftCell="A4"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865</v>
      </c>
      <c r="B1" s="4" t="s">
        <v>866</v>
      </c>
    </row>
    <row r="2" spans="1:2" x14ac:dyDescent="0.35">
      <c r="A2" s="5" t="s">
        <v>867</v>
      </c>
      <c r="B2" s="6" t="s">
        <v>868</v>
      </c>
    </row>
    <row r="3" spans="1:2" x14ac:dyDescent="0.35">
      <c r="A3" s="3" t="s">
        <v>869</v>
      </c>
      <c r="B3" s="7" t="str">
        <f ca="1">MID(CELL("filename",A1),FIND("]",CELL("filename",A1))+1,255)</f>
        <v>EN2</v>
      </c>
    </row>
    <row r="4" spans="1:2" x14ac:dyDescent="0.35">
      <c r="A4" s="5" t="s">
        <v>870</v>
      </c>
      <c r="B4" s="6" t="s">
        <v>871</v>
      </c>
    </row>
    <row r="5" spans="1:2" x14ac:dyDescent="0.35">
      <c r="A5" s="3" t="s">
        <v>872</v>
      </c>
      <c r="B5" s="7" t="s">
        <v>873</v>
      </c>
    </row>
    <row r="6" spans="1:2" ht="87" x14ac:dyDescent="0.35">
      <c r="A6" s="5" t="s">
        <v>874</v>
      </c>
      <c r="B6" s="10" t="s">
        <v>875</v>
      </c>
    </row>
    <row r="7" spans="1:2" ht="87" x14ac:dyDescent="0.35">
      <c r="A7" s="3" t="s">
        <v>876</v>
      </c>
      <c r="B7" s="7" t="s">
        <v>877</v>
      </c>
    </row>
    <row r="8" spans="1:2" ht="29" x14ac:dyDescent="0.35">
      <c r="A8" s="8" t="s">
        <v>878</v>
      </c>
      <c r="B8" s="6" t="s">
        <v>879</v>
      </c>
    </row>
    <row r="9" spans="1:2" ht="29" x14ac:dyDescent="0.35">
      <c r="A9" s="3" t="s">
        <v>880</v>
      </c>
      <c r="B9" s="7" t="s">
        <v>881</v>
      </c>
    </row>
    <row r="10" spans="1:2" ht="29" x14ac:dyDescent="0.35">
      <c r="A10" s="5" t="s">
        <v>882</v>
      </c>
      <c r="B10" s="6" t="s">
        <v>883</v>
      </c>
    </row>
    <row r="11" spans="1:2" x14ac:dyDescent="0.35">
      <c r="A11" s="3" t="s">
        <v>884</v>
      </c>
      <c r="B11" s="7"/>
    </row>
    <row r="12" spans="1:2" x14ac:dyDescent="0.35">
      <c r="A12" s="5" t="s">
        <v>885</v>
      </c>
      <c r="B12" s="30" t="s">
        <v>886</v>
      </c>
    </row>
    <row r="13" spans="1:2" x14ac:dyDescent="0.35">
      <c r="A13" s="3" t="s">
        <v>887</v>
      </c>
      <c r="B13" s="4" t="str">
        <f>LEFT(B32,LEN(B32)-2)</f>
        <v>Otsene toetus (Economic); Seadusandlus (Regulatory)</v>
      </c>
    </row>
    <row r="14" spans="1:2" ht="29" x14ac:dyDescent="0.35">
      <c r="A14" s="5" t="s">
        <v>888</v>
      </c>
      <c r="B14" s="10" t="s">
        <v>889</v>
      </c>
    </row>
    <row r="15" spans="1:2" ht="29" x14ac:dyDescent="0.35">
      <c r="A15" s="3" t="s">
        <v>890</v>
      </c>
      <c r="B15" s="4" t="str">
        <f>LEFT(B39,LEN(B39)-2)</f>
        <v>Käimasolev (Implemented)</v>
      </c>
    </row>
    <row r="16" spans="1:2" ht="29" x14ac:dyDescent="0.35">
      <c r="A16" s="5" t="s">
        <v>891</v>
      </c>
      <c r="B16" s="10" t="s">
        <v>892</v>
      </c>
    </row>
    <row r="17" spans="1:2" ht="29" x14ac:dyDescent="0.35">
      <c r="A17" s="3" t="s">
        <v>893</v>
      </c>
      <c r="B17" s="4" t="s">
        <v>894</v>
      </c>
    </row>
    <row r="18" spans="1:2" ht="29" x14ac:dyDescent="0.35">
      <c r="A18" s="5" t="s">
        <v>895</v>
      </c>
      <c r="B18" s="10" t="s">
        <v>896</v>
      </c>
    </row>
    <row r="19" spans="1:2" ht="29" x14ac:dyDescent="0.35">
      <c r="A19" s="3" t="s">
        <v>897</v>
      </c>
      <c r="B19" s="4"/>
    </row>
    <row r="20" spans="1:2" x14ac:dyDescent="0.35">
      <c r="A20" s="5" t="s">
        <v>898</v>
      </c>
      <c r="B20" s="10" t="s">
        <v>899</v>
      </c>
    </row>
    <row r="22" spans="1:2" x14ac:dyDescent="0.35">
      <c r="A22" s="2" t="s">
        <v>900</v>
      </c>
    </row>
    <row r="23" spans="1:2" x14ac:dyDescent="0.35">
      <c r="A23" t="str">
        <f>Input!B3</f>
        <v>Otsene toetus (Economic)</v>
      </c>
      <c r="B23" t="s">
        <v>901</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902</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903</v>
      </c>
      <c r="B32" t="str">
        <f>CONCATENATE(IF(NOT(ISBLANK(B23)),A23&amp;"; ",""),IF(NOT(ISBLANK(B24)),A24&amp;"; ",""),IF(NOT(ISBLANK(B25)),A25&amp;"; ",""),IF(NOT(ISBLANK(B26)),A26&amp;"; ",""),IF(NOT(ISBLANK(B27)),A27&amp;"; ",""),IF(NOT(ISBLANK(B28)),A28&amp;"; ",""),IF(NOT(ISBLANK(B29)),A29&amp;"; ",""),IF(NOT(ISBLANK(B30)),A30&amp;"; ",""),,IF(NOT(ISBLANK(B31)),A31&amp;"; ",""))</f>
        <v xml:space="preserve">Otsene toetus (Economic); Seadusandlus (Regulatory); </v>
      </c>
    </row>
    <row r="34" spans="1:7" x14ac:dyDescent="0.35">
      <c r="A34" s="2" t="s">
        <v>904</v>
      </c>
    </row>
    <row r="35" spans="1:7" x14ac:dyDescent="0.35">
      <c r="A35" t="str">
        <f>Input!C3</f>
        <v>Rakendatud (Adopted or Expired)</v>
      </c>
    </row>
    <row r="36" spans="1:7" x14ac:dyDescent="0.35">
      <c r="A36" t="str">
        <f>Input!C4</f>
        <v>Käimasolev (Implemented)</v>
      </c>
      <c r="B36" t="s">
        <v>905</v>
      </c>
    </row>
    <row r="37" spans="1:7" x14ac:dyDescent="0.35">
      <c r="A37" t="str">
        <f>Input!C5</f>
        <v>Planeeritud (Planned)</v>
      </c>
    </row>
    <row r="38" spans="1:7" x14ac:dyDescent="0.35">
      <c r="A38" t="str">
        <f>Input!C6</f>
        <v>Kavandamisel (Provisional)</v>
      </c>
    </row>
    <row r="39" spans="1:7" x14ac:dyDescent="0.35">
      <c r="A39" t="s">
        <v>906</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678697B-E524-41A8-B399-56CFD9EAAACA}">
          <x14:formula1>
            <xm:f>Input!$A$3:$A$40</xm:f>
          </x14:formula1>
          <xm:sqref>B1</xm:sqref>
        </x14:dataValidation>
      </x14:dataValidation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9F24D-8080-4E29-A783-B9C1847C11A6}">
  <sheetPr>
    <tabColor rgb="FF00B0F0"/>
    <pageSetUpPr fitToPage="1"/>
  </sheetPr>
  <dimension ref="A1:G47"/>
  <sheetViews>
    <sheetView workbookViewId="0"/>
  </sheetViews>
  <sheetFormatPr defaultColWidth="8.6328125" defaultRowHeight="14.5" x14ac:dyDescent="0.35"/>
  <cols>
    <col min="1" max="1" width="35.6328125" customWidth="1"/>
    <col min="2" max="2" width="64.6328125" customWidth="1"/>
  </cols>
  <sheetData>
    <row r="1" spans="1:2" x14ac:dyDescent="0.35">
      <c r="A1" s="3" t="s">
        <v>3423</v>
      </c>
      <c r="B1" s="4" t="s">
        <v>3424</v>
      </c>
    </row>
    <row r="2" spans="1:2" x14ac:dyDescent="0.35">
      <c r="A2" s="5" t="s">
        <v>3425</v>
      </c>
      <c r="B2" s="6"/>
    </row>
    <row r="3" spans="1:2" x14ac:dyDescent="0.35">
      <c r="A3" s="3" t="s">
        <v>3426</v>
      </c>
      <c r="B3" s="7" t="str">
        <f ca="1">MID(CELL("filename",A1),FIND("]",CELL("filename",A1))+1,255)</f>
        <v>HF1h</v>
      </c>
    </row>
    <row r="4" spans="1:2" x14ac:dyDescent="0.35">
      <c r="A4" s="5" t="s">
        <v>3427</v>
      </c>
      <c r="B4" s="6" t="s">
        <v>3428</v>
      </c>
    </row>
    <row r="5" spans="1:2" ht="29" x14ac:dyDescent="0.35">
      <c r="A5" s="3" t="s">
        <v>3429</v>
      </c>
      <c r="B5" s="7" t="s">
        <v>3430</v>
      </c>
    </row>
    <row r="6" spans="1:2" x14ac:dyDescent="0.35">
      <c r="A6" s="5" t="s">
        <v>3431</v>
      </c>
      <c r="B6" s="6"/>
    </row>
    <row r="7" spans="1:2" x14ac:dyDescent="0.35">
      <c r="A7" s="3" t="s">
        <v>3432</v>
      </c>
      <c r="B7" s="4" t="s">
        <v>3433</v>
      </c>
    </row>
    <row r="8" spans="1:2" ht="29" x14ac:dyDescent="0.35">
      <c r="A8" s="8" t="s">
        <v>3434</v>
      </c>
      <c r="B8" s="1" t="s">
        <v>3435</v>
      </c>
    </row>
    <row r="9" spans="1:2" x14ac:dyDescent="0.35">
      <c r="A9" s="3" t="s">
        <v>3436</v>
      </c>
      <c r="B9" s="4" t="s">
        <v>3437</v>
      </c>
    </row>
    <row r="10" spans="1:2" ht="29" x14ac:dyDescent="0.35">
      <c r="A10" s="5" t="s">
        <v>3438</v>
      </c>
      <c r="B10" s="6" t="s">
        <v>3439</v>
      </c>
    </row>
    <row r="11" spans="1:2" x14ac:dyDescent="0.35">
      <c r="A11" s="3" t="s">
        <v>3440</v>
      </c>
      <c r="B11" s="7"/>
    </row>
    <row r="12" spans="1:2" x14ac:dyDescent="0.35">
      <c r="A12" s="5" t="s">
        <v>3441</v>
      </c>
      <c r="B12" s="9"/>
    </row>
    <row r="13" spans="1:2" x14ac:dyDescent="0.35">
      <c r="A13" s="3" t="s">
        <v>3442</v>
      </c>
      <c r="B13" s="4" t="str">
        <f>LEFT(B32,LEN(B32)-2)</f>
        <v>Otsene toetus (Economic)</v>
      </c>
    </row>
    <row r="14" spans="1:2" ht="101.5" x14ac:dyDescent="0.35">
      <c r="A14" s="5" t="s">
        <v>3443</v>
      </c>
      <c r="B14" s="44" t="s">
        <v>3444</v>
      </c>
    </row>
    <row r="15" spans="1:2" ht="29" x14ac:dyDescent="0.35">
      <c r="A15" s="3" t="s">
        <v>3445</v>
      </c>
      <c r="B15" s="4" t="str">
        <f>LEFT(B39,LEN(B39)-2)</f>
        <v>Käimasolev (Implemented)</v>
      </c>
    </row>
    <row r="16" spans="1:2" ht="29" x14ac:dyDescent="0.35">
      <c r="A16" s="5" t="s">
        <v>3446</v>
      </c>
      <c r="B16" s="10">
        <v>2016</v>
      </c>
    </row>
    <row r="17" spans="1:2" ht="29" x14ac:dyDescent="0.35">
      <c r="A17" s="3" t="s">
        <v>3447</v>
      </c>
      <c r="B17" s="4" t="s">
        <v>3448</v>
      </c>
    </row>
    <row r="18" spans="1:2" ht="29" x14ac:dyDescent="0.35">
      <c r="A18" s="5" t="s">
        <v>3449</v>
      </c>
      <c r="B18" s="10" t="s">
        <v>3450</v>
      </c>
    </row>
    <row r="19" spans="1:2" ht="29" x14ac:dyDescent="0.35">
      <c r="A19" s="3" t="s">
        <v>3451</v>
      </c>
      <c r="B19" s="4"/>
    </row>
    <row r="20" spans="1:2" x14ac:dyDescent="0.35">
      <c r="A20" s="5" t="s">
        <v>3452</v>
      </c>
      <c r="B20" s="10" t="s">
        <v>3453</v>
      </c>
    </row>
    <row r="22" spans="1:2" x14ac:dyDescent="0.35">
      <c r="A22" s="2" t="s">
        <v>3454</v>
      </c>
    </row>
    <row r="23" spans="1:2" x14ac:dyDescent="0.35">
      <c r="A23" t="str">
        <f>Input!B3</f>
        <v>Otsene toetus (Economic)</v>
      </c>
      <c r="B23" t="s">
        <v>3455</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3456</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3457</v>
      </c>
    </row>
    <row r="35" spans="1:7" x14ac:dyDescent="0.35">
      <c r="A35" t="str">
        <f>Input!C3</f>
        <v>Rakendatud (Adopted or Expired)</v>
      </c>
    </row>
    <row r="36" spans="1:7" x14ac:dyDescent="0.35">
      <c r="A36" t="str">
        <f>Input!C4</f>
        <v>Käimasolev (Implemented)</v>
      </c>
      <c r="B36" t="s">
        <v>3458</v>
      </c>
    </row>
    <row r="37" spans="1:7" x14ac:dyDescent="0.35">
      <c r="A37" t="str">
        <f>Input!C5</f>
        <v>Planeeritud (Planned)</v>
      </c>
    </row>
    <row r="38" spans="1:7" x14ac:dyDescent="0.35">
      <c r="A38" t="str">
        <f>Input!C6</f>
        <v>Kavandamisel (Provisional)</v>
      </c>
    </row>
    <row r="39" spans="1:7" x14ac:dyDescent="0.35">
      <c r="A39" t="s">
        <v>3459</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957D171B-0426-451E-BF6D-74904B9961B5}">
          <x14:formula1>
            <xm:f>Input!$A$3:$A$40</xm:f>
          </x14:formula1>
          <xm:sqref>B1</xm:sqref>
        </x14:dataValidation>
      </x14:dataValidations>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F6FC0-4692-4DD4-ABDD-60F90768C801}">
  <sheetPr>
    <tabColor rgb="FF00B0F0"/>
    <pageSetUpPr fitToPage="1"/>
  </sheetPr>
  <dimension ref="A1:G47"/>
  <sheetViews>
    <sheetView workbookViewId="0">
      <selection activeCell="B6" sqref="B6"/>
    </sheetView>
  </sheetViews>
  <sheetFormatPr defaultColWidth="8.6328125" defaultRowHeight="14.5" x14ac:dyDescent="0.35"/>
  <cols>
    <col min="1" max="1" width="35.6328125" customWidth="1"/>
    <col min="2" max="2" width="64.6328125" customWidth="1"/>
  </cols>
  <sheetData>
    <row r="1" spans="1:4" x14ac:dyDescent="0.35">
      <c r="A1" s="3" t="s">
        <v>3460</v>
      </c>
      <c r="B1" s="4" t="s">
        <v>3461</v>
      </c>
    </row>
    <row r="2" spans="1:4" x14ac:dyDescent="0.35">
      <c r="A2" s="5" t="s">
        <v>3462</v>
      </c>
      <c r="B2" s="6"/>
    </row>
    <row r="3" spans="1:4" x14ac:dyDescent="0.35">
      <c r="A3" s="3" t="s">
        <v>3463</v>
      </c>
      <c r="B3" s="7" t="str">
        <f ca="1">MID(CELL("filename",A1),FIND("]",CELL("filename",A1))+1,255)</f>
        <v>HF2a</v>
      </c>
    </row>
    <row r="4" spans="1:4" x14ac:dyDescent="0.35">
      <c r="A4" s="5" t="s">
        <v>3464</v>
      </c>
      <c r="B4" s="6" t="s">
        <v>3465</v>
      </c>
    </row>
    <row r="5" spans="1:4" x14ac:dyDescent="0.35">
      <c r="A5" s="3" t="s">
        <v>3466</v>
      </c>
      <c r="B5" s="7" t="s">
        <v>3467</v>
      </c>
    </row>
    <row r="6" spans="1:4" x14ac:dyDescent="0.35">
      <c r="A6" s="5" t="s">
        <v>3468</v>
      </c>
      <c r="B6" s="6"/>
    </row>
    <row r="7" spans="1:4" ht="58" x14ac:dyDescent="0.35">
      <c r="A7" s="3" t="s">
        <v>3469</v>
      </c>
      <c r="B7" s="4" t="s">
        <v>3470</v>
      </c>
      <c r="C7" s="24"/>
      <c r="D7" s="24"/>
    </row>
    <row r="8" spans="1:4" ht="29" x14ac:dyDescent="0.35">
      <c r="A8" s="8" t="s">
        <v>3471</v>
      </c>
      <c r="B8" s="1" t="s">
        <v>3472</v>
      </c>
      <c r="C8" s="24"/>
      <c r="D8" s="24"/>
    </row>
    <row r="9" spans="1:4" x14ac:dyDescent="0.35">
      <c r="A9" s="3" t="s">
        <v>3473</v>
      </c>
      <c r="B9" s="4" t="s">
        <v>3474</v>
      </c>
      <c r="C9" s="24"/>
      <c r="D9" s="24"/>
    </row>
    <row r="10" spans="1:4" ht="29" x14ac:dyDescent="0.35">
      <c r="A10" s="5" t="s">
        <v>3475</v>
      </c>
      <c r="B10" s="6" t="s">
        <v>3476</v>
      </c>
      <c r="C10" s="24"/>
      <c r="D10" s="24"/>
    </row>
    <row r="11" spans="1:4" x14ac:dyDescent="0.35">
      <c r="A11" s="3" t="s">
        <v>3477</v>
      </c>
      <c r="B11" s="7"/>
      <c r="C11" s="24"/>
      <c r="D11" s="24"/>
    </row>
    <row r="12" spans="1:4" x14ac:dyDescent="0.35">
      <c r="A12" s="5" t="s">
        <v>3478</v>
      </c>
      <c r="B12" s="30"/>
      <c r="C12" s="24"/>
      <c r="D12" s="24"/>
    </row>
    <row r="13" spans="1:4" x14ac:dyDescent="0.35">
      <c r="A13" s="3" t="s">
        <v>3479</v>
      </c>
      <c r="B13" s="4" t="str">
        <f>LEFT(B32,LEN(B32)-2)</f>
        <v>Otsene toetus (Economic)</v>
      </c>
      <c r="C13" s="24"/>
      <c r="D13" s="24"/>
    </row>
    <row r="14" spans="1:4" ht="101.5" x14ac:dyDescent="0.35">
      <c r="A14" s="5" t="s">
        <v>3480</v>
      </c>
      <c r="B14" s="44" t="s">
        <v>3481</v>
      </c>
      <c r="C14" s="24"/>
      <c r="D14" s="24"/>
    </row>
    <row r="15" spans="1:4" ht="29" x14ac:dyDescent="0.35">
      <c r="A15" s="3" t="s">
        <v>3482</v>
      </c>
      <c r="B15" s="4" t="str">
        <f>LEFT(B39,LEN(B39)-2)</f>
        <v>Käimasolev (Implemented)</v>
      </c>
      <c r="C15" s="24"/>
      <c r="D15" s="24"/>
    </row>
    <row r="16" spans="1:4" ht="29" x14ac:dyDescent="0.35">
      <c r="A16" s="5" t="s">
        <v>3483</v>
      </c>
      <c r="B16" s="10" t="s">
        <v>3484</v>
      </c>
      <c r="C16" s="24"/>
      <c r="D16" s="24"/>
    </row>
    <row r="17" spans="1:4" ht="29" x14ac:dyDescent="0.35">
      <c r="A17" s="3" t="s">
        <v>3485</v>
      </c>
      <c r="B17" s="4" t="s">
        <v>3486</v>
      </c>
      <c r="C17" s="24"/>
      <c r="D17" s="24"/>
    </row>
    <row r="18" spans="1:4" ht="29" x14ac:dyDescent="0.35">
      <c r="A18" s="5" t="s">
        <v>3487</v>
      </c>
      <c r="B18" s="10" t="s">
        <v>3488</v>
      </c>
      <c r="C18" s="24"/>
      <c r="D18" s="24"/>
    </row>
    <row r="19" spans="1:4" ht="29" x14ac:dyDescent="0.35">
      <c r="A19" s="3" t="s">
        <v>3489</v>
      </c>
      <c r="B19" s="4"/>
    </row>
    <row r="20" spans="1:4" x14ac:dyDescent="0.35">
      <c r="A20" s="5" t="s">
        <v>3490</v>
      </c>
      <c r="B20" s="10" t="s">
        <v>3491</v>
      </c>
    </row>
    <row r="22" spans="1:4" x14ac:dyDescent="0.35">
      <c r="A22" s="2" t="s">
        <v>3492</v>
      </c>
    </row>
    <row r="23" spans="1:4" x14ac:dyDescent="0.35">
      <c r="A23" t="str">
        <f>Input!B3</f>
        <v>Otsene toetus (Economic)</v>
      </c>
      <c r="B23" t="s">
        <v>3493</v>
      </c>
    </row>
    <row r="24" spans="1:4" x14ac:dyDescent="0.35">
      <c r="A24" t="str">
        <f>Input!B4</f>
        <v>Haridus (Education)</v>
      </c>
    </row>
    <row r="25" spans="1:4" x14ac:dyDescent="0.35">
      <c r="A25" t="str">
        <f>Input!B5</f>
        <v>Maksundus (Fiscal)</v>
      </c>
    </row>
    <row r="26" spans="1:4" x14ac:dyDescent="0.35">
      <c r="A26" t="str">
        <f>Input!B6</f>
        <v>Teavitamine (Information)</v>
      </c>
    </row>
    <row r="27" spans="1:4" x14ac:dyDescent="0.35">
      <c r="A27" t="str">
        <f>Input!B7</f>
        <v>Planeerimine (Planning)</v>
      </c>
    </row>
    <row r="28" spans="1:4" x14ac:dyDescent="0.35">
      <c r="A28" t="str">
        <f>Input!B8</f>
        <v>Seadusandlus (Regulatory)</v>
      </c>
    </row>
    <row r="29" spans="1:4" x14ac:dyDescent="0.35">
      <c r="A29" t="str">
        <f>Input!B9</f>
        <v>Teadus- ja arendustegevus (Research)</v>
      </c>
    </row>
    <row r="30" spans="1:4" x14ac:dyDescent="0.35">
      <c r="A30" t="str">
        <f>Input!B10</f>
        <v>Vabatahtlik (Voluntary)</v>
      </c>
    </row>
    <row r="31" spans="1:4" x14ac:dyDescent="0.35">
      <c r="A31" t="str">
        <f>Input!B11</f>
        <v>Muu (Other)</v>
      </c>
    </row>
    <row r="32" spans="1:4" x14ac:dyDescent="0.35">
      <c r="A32" t="s">
        <v>3494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3495</v>
      </c>
    </row>
    <row r="35" spans="1:7" x14ac:dyDescent="0.35">
      <c r="A35" t="str">
        <f>Input!C3</f>
        <v>Rakendatud (Adopted or Expired)</v>
      </c>
    </row>
    <row r="36" spans="1:7" x14ac:dyDescent="0.35">
      <c r="A36" t="str">
        <f>Input!C4</f>
        <v>Käimasolev (Implemented)</v>
      </c>
      <c r="B36" t="s">
        <v>3496</v>
      </c>
    </row>
    <row r="37" spans="1:7" x14ac:dyDescent="0.35">
      <c r="A37" t="str">
        <f>Input!C5</f>
        <v>Planeeritud (Planned)</v>
      </c>
    </row>
    <row r="38" spans="1:7" x14ac:dyDescent="0.35">
      <c r="A38" t="str">
        <f>Input!C6</f>
        <v>Kavandamisel (Provisional)</v>
      </c>
    </row>
    <row r="39" spans="1:7" x14ac:dyDescent="0.35">
      <c r="A39" t="s">
        <v>3497</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9F9AC6FE-601D-40AB-9152-4D3F5B1E11D2}">
          <x14:formula1>
            <xm:f>Input!$A$3:$A$40</xm:f>
          </x14:formula1>
          <xm:sqref>B1</xm:sqref>
        </x14:dataValidation>
      </x14:dataValidations>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B75D1-AF3E-4F85-ABC3-C45861E57B74}">
  <sheetPr>
    <tabColor rgb="FF00B0F0"/>
    <pageSetUpPr fitToPage="1"/>
  </sheetPr>
  <dimension ref="A1:G47"/>
  <sheetViews>
    <sheetView topLeftCell="A7" workbookViewId="0">
      <selection activeCell="N19" sqref="N19"/>
    </sheetView>
  </sheetViews>
  <sheetFormatPr defaultColWidth="8.6328125" defaultRowHeight="14.5" x14ac:dyDescent="0.35"/>
  <cols>
    <col min="1" max="1" width="35.6328125" customWidth="1"/>
    <col min="2" max="2" width="64.6328125" customWidth="1"/>
  </cols>
  <sheetData>
    <row r="1" spans="1:4" x14ac:dyDescent="0.35">
      <c r="A1" s="3" t="s">
        <v>3498</v>
      </c>
      <c r="B1" s="4" t="s">
        <v>3499</v>
      </c>
    </row>
    <row r="2" spans="1:4" x14ac:dyDescent="0.35">
      <c r="A2" s="5" t="s">
        <v>3500</v>
      </c>
      <c r="B2" s="6"/>
    </row>
    <row r="3" spans="1:4" x14ac:dyDescent="0.35">
      <c r="A3" s="3" t="s">
        <v>3501</v>
      </c>
      <c r="B3" s="7" t="str">
        <f ca="1">MID(CELL("filename",A1),FIND("]",CELL("filename",A1))+1,255)</f>
        <v>HF2b</v>
      </c>
    </row>
    <row r="4" spans="1:4" x14ac:dyDescent="0.35">
      <c r="A4" s="5" t="s">
        <v>3502</v>
      </c>
      <c r="B4" s="6" t="s">
        <v>3503</v>
      </c>
    </row>
    <row r="5" spans="1:4" x14ac:dyDescent="0.35">
      <c r="A5" s="3" t="s">
        <v>3504</v>
      </c>
      <c r="B5" s="7" t="s">
        <v>3505</v>
      </c>
    </row>
    <row r="6" spans="1:4" x14ac:dyDescent="0.35">
      <c r="A6" s="5" t="s">
        <v>3506</v>
      </c>
      <c r="B6" s="6"/>
    </row>
    <row r="7" spans="1:4" ht="72.5" x14ac:dyDescent="0.35">
      <c r="A7" s="3" t="s">
        <v>3507</v>
      </c>
      <c r="B7" s="4" t="s">
        <v>3508</v>
      </c>
      <c r="C7" s="24"/>
      <c r="D7" s="24"/>
    </row>
    <row r="8" spans="1:4" ht="29" x14ac:dyDescent="0.35">
      <c r="A8" s="8" t="s">
        <v>3509</v>
      </c>
      <c r="B8" s="1" t="s">
        <v>3510</v>
      </c>
      <c r="C8" s="24"/>
      <c r="D8" s="24"/>
    </row>
    <row r="9" spans="1:4" x14ac:dyDescent="0.35">
      <c r="A9" s="3" t="s">
        <v>3511</v>
      </c>
      <c r="B9" s="4" t="s">
        <v>3512</v>
      </c>
      <c r="C9" s="24"/>
      <c r="D9" s="24"/>
    </row>
    <row r="10" spans="1:4" ht="29" x14ac:dyDescent="0.35">
      <c r="A10" s="5" t="s">
        <v>3513</v>
      </c>
      <c r="B10" s="6" t="s">
        <v>3514</v>
      </c>
      <c r="C10" s="24"/>
      <c r="D10" s="24"/>
    </row>
    <row r="11" spans="1:4" x14ac:dyDescent="0.35">
      <c r="A11" s="3" t="s">
        <v>3515</v>
      </c>
      <c r="B11" s="7"/>
      <c r="C11" s="24"/>
      <c r="D11" s="24"/>
    </row>
    <row r="12" spans="1:4" x14ac:dyDescent="0.35">
      <c r="A12" s="5" t="s">
        <v>3516</v>
      </c>
      <c r="B12" s="81"/>
      <c r="C12" s="24"/>
      <c r="D12" s="24"/>
    </row>
    <row r="13" spans="1:4" x14ac:dyDescent="0.35">
      <c r="A13" s="3" t="s">
        <v>3517</v>
      </c>
      <c r="B13" s="4" t="str">
        <f>LEFT(B32,LEN(B32)-2)</f>
        <v>Otsene toetus (Economic)</v>
      </c>
      <c r="C13" s="24"/>
      <c r="D13" s="24"/>
    </row>
    <row r="14" spans="1:4" ht="130.5" x14ac:dyDescent="0.35">
      <c r="A14" s="5" t="s">
        <v>3518</v>
      </c>
      <c r="B14" s="44" t="s">
        <v>3519</v>
      </c>
      <c r="C14" s="24"/>
      <c r="D14" s="24"/>
    </row>
    <row r="15" spans="1:4" ht="29" x14ac:dyDescent="0.35">
      <c r="A15" s="3" t="s">
        <v>3520</v>
      </c>
      <c r="B15" s="4" t="str">
        <f>LEFT(B39,LEN(B39)-2)</f>
        <v>Käimasolev (Implemented)</v>
      </c>
      <c r="C15" s="24"/>
      <c r="D15" s="24"/>
    </row>
    <row r="16" spans="1:4" ht="29" x14ac:dyDescent="0.35">
      <c r="A16" s="5" t="s">
        <v>3521</v>
      </c>
      <c r="B16" s="10" t="s">
        <v>3522</v>
      </c>
      <c r="C16" s="24"/>
      <c r="D16" s="24"/>
    </row>
    <row r="17" spans="1:4" ht="29" x14ac:dyDescent="0.35">
      <c r="A17" s="3" t="s">
        <v>3523</v>
      </c>
      <c r="B17" s="4" t="s">
        <v>3524</v>
      </c>
      <c r="C17" s="24"/>
      <c r="D17" s="24"/>
    </row>
    <row r="18" spans="1:4" ht="29" x14ac:dyDescent="0.35">
      <c r="A18" s="5" t="s">
        <v>3525</v>
      </c>
      <c r="B18" s="10" t="s">
        <v>3526</v>
      </c>
      <c r="C18" s="24"/>
      <c r="D18" s="24"/>
    </row>
    <row r="19" spans="1:4" ht="29" x14ac:dyDescent="0.35">
      <c r="A19" s="3" t="s">
        <v>3527</v>
      </c>
      <c r="B19" s="4"/>
    </row>
    <row r="20" spans="1:4" x14ac:dyDescent="0.35">
      <c r="A20" s="5" t="s">
        <v>3528</v>
      </c>
      <c r="B20" s="10" t="s">
        <v>3529</v>
      </c>
    </row>
    <row r="22" spans="1:4" x14ac:dyDescent="0.35">
      <c r="A22" s="2" t="s">
        <v>3530</v>
      </c>
    </row>
    <row r="23" spans="1:4" x14ac:dyDescent="0.35">
      <c r="A23" t="str">
        <f>Input!B3</f>
        <v>Otsene toetus (Economic)</v>
      </c>
      <c r="B23" t="s">
        <v>3531</v>
      </c>
    </row>
    <row r="24" spans="1:4" x14ac:dyDescent="0.35">
      <c r="A24" t="str">
        <f>Input!B4</f>
        <v>Haridus (Education)</v>
      </c>
    </row>
    <row r="25" spans="1:4" x14ac:dyDescent="0.35">
      <c r="A25" t="str">
        <f>Input!B5</f>
        <v>Maksundus (Fiscal)</v>
      </c>
    </row>
    <row r="26" spans="1:4" x14ac:dyDescent="0.35">
      <c r="A26" t="str">
        <f>Input!B6</f>
        <v>Teavitamine (Information)</v>
      </c>
    </row>
    <row r="27" spans="1:4" x14ac:dyDescent="0.35">
      <c r="A27" t="str">
        <f>Input!B7</f>
        <v>Planeerimine (Planning)</v>
      </c>
    </row>
    <row r="28" spans="1:4" x14ac:dyDescent="0.35">
      <c r="A28" t="str">
        <f>Input!B8</f>
        <v>Seadusandlus (Regulatory)</v>
      </c>
    </row>
    <row r="29" spans="1:4" x14ac:dyDescent="0.35">
      <c r="A29" t="str">
        <f>Input!B9</f>
        <v>Teadus- ja arendustegevus (Research)</v>
      </c>
    </row>
    <row r="30" spans="1:4" x14ac:dyDescent="0.35">
      <c r="A30" t="str">
        <f>Input!B10</f>
        <v>Vabatahtlik (Voluntary)</v>
      </c>
    </row>
    <row r="31" spans="1:4" x14ac:dyDescent="0.35">
      <c r="A31" t="str">
        <f>Input!B11</f>
        <v>Muu (Other)</v>
      </c>
    </row>
    <row r="32" spans="1:4" x14ac:dyDescent="0.35">
      <c r="A32" t="s">
        <v>3532</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3533</v>
      </c>
    </row>
    <row r="35" spans="1:7" x14ac:dyDescent="0.35">
      <c r="A35" t="str">
        <f>Input!C3</f>
        <v>Rakendatud (Adopted or Expired)</v>
      </c>
    </row>
    <row r="36" spans="1:7" x14ac:dyDescent="0.35">
      <c r="A36" t="str">
        <f>Input!C4</f>
        <v>Käimasolev (Implemented)</v>
      </c>
      <c r="B36" t="s">
        <v>3534</v>
      </c>
    </row>
    <row r="37" spans="1:7" x14ac:dyDescent="0.35">
      <c r="A37" t="str">
        <f>Input!C5</f>
        <v>Planeeritud (Planned)</v>
      </c>
    </row>
    <row r="38" spans="1:7" x14ac:dyDescent="0.35">
      <c r="A38" t="str">
        <f>Input!C6</f>
        <v>Kavandamisel (Provisional)</v>
      </c>
    </row>
    <row r="39" spans="1:7" x14ac:dyDescent="0.35">
      <c r="A39" t="s">
        <v>3535</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EE80697B-DC82-47B8-9990-E5A81B4DE8BC}">
          <x14:formula1>
            <xm:f>Input!$A$3:$A$40</xm:f>
          </x14:formula1>
          <xm:sqref>B1</xm:sqref>
        </x14:dataValidation>
      </x14:dataValidations>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94F84-CA70-4DF7-9B4F-1C9EF6EB10CC}">
  <sheetPr>
    <tabColor rgb="FFB4C6E7"/>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3" x14ac:dyDescent="0.35">
      <c r="A1" s="3" t="s">
        <v>3536</v>
      </c>
      <c r="B1" s="4" t="s">
        <v>3537</v>
      </c>
    </row>
    <row r="2" spans="1:3" x14ac:dyDescent="0.35">
      <c r="A2" s="5" t="s">
        <v>3538</v>
      </c>
      <c r="B2" s="6"/>
    </row>
    <row r="3" spans="1:3" x14ac:dyDescent="0.35">
      <c r="A3" s="3" t="s">
        <v>3539</v>
      </c>
      <c r="B3" s="7"/>
    </row>
    <row r="4" spans="1:3" x14ac:dyDescent="0.35">
      <c r="A4" s="5" t="s">
        <v>3540</v>
      </c>
      <c r="B4" s="6" t="s">
        <v>3541</v>
      </c>
    </row>
    <row r="5" spans="1:3" ht="29" x14ac:dyDescent="0.35">
      <c r="A5" s="3" t="s">
        <v>3542</v>
      </c>
      <c r="B5" s="7" t="s">
        <v>3543</v>
      </c>
    </row>
    <row r="6" spans="1:3" x14ac:dyDescent="0.35">
      <c r="A6" s="5" t="s">
        <v>3544</v>
      </c>
      <c r="B6" s="6" t="s">
        <v>3545</v>
      </c>
    </row>
    <row r="7" spans="1:3" ht="29" x14ac:dyDescent="0.35">
      <c r="A7" s="3" t="s">
        <v>3546</v>
      </c>
      <c r="B7" s="7" t="s">
        <v>3547</v>
      </c>
      <c r="C7" s="24"/>
    </row>
    <row r="8" spans="1:3" ht="29" x14ac:dyDescent="0.35">
      <c r="A8" s="8" t="s">
        <v>3548</v>
      </c>
      <c r="B8" s="1" t="s">
        <v>3549</v>
      </c>
      <c r="C8" s="24"/>
    </row>
    <row r="9" spans="1:3" x14ac:dyDescent="0.35">
      <c r="A9" s="3" t="s">
        <v>3550</v>
      </c>
      <c r="B9" s="7" t="s">
        <v>3551</v>
      </c>
      <c r="C9" s="24"/>
    </row>
    <row r="10" spans="1:3" ht="29" x14ac:dyDescent="0.35">
      <c r="A10" s="5" t="s">
        <v>3552</v>
      </c>
      <c r="B10" s="6" t="s">
        <v>3553</v>
      </c>
      <c r="C10" s="24"/>
    </row>
    <row r="11" spans="1:3" x14ac:dyDescent="0.35">
      <c r="A11" s="3" t="s">
        <v>3554</v>
      </c>
      <c r="B11" s="7"/>
      <c r="C11" s="24"/>
    </row>
    <row r="12" spans="1:3" x14ac:dyDescent="0.35">
      <c r="A12" s="5" t="s">
        <v>3555</v>
      </c>
      <c r="B12" s="9"/>
      <c r="C12" s="24"/>
    </row>
    <row r="13" spans="1:3" x14ac:dyDescent="0.35">
      <c r="A13" s="3" t="s">
        <v>3556</v>
      </c>
      <c r="B13" s="4" t="str">
        <f>LEFT(B32,LEN(B32)-2)</f>
        <v>Otsene toetus (Economic)</v>
      </c>
      <c r="C13" s="24"/>
    </row>
    <row r="14" spans="1:3" ht="116" x14ac:dyDescent="0.35">
      <c r="A14" s="5" t="s">
        <v>3557</v>
      </c>
      <c r="B14" s="44" t="s">
        <v>3558</v>
      </c>
      <c r="C14" s="24"/>
    </row>
    <row r="15" spans="1:3" ht="29" x14ac:dyDescent="0.35">
      <c r="A15" s="3" t="s">
        <v>3559</v>
      </c>
      <c r="B15" s="4" t="str">
        <f>LEFT(B39,LEN(B39)-2)</f>
        <v>Planeeritud (Planned)</v>
      </c>
      <c r="C15" s="24"/>
    </row>
    <row r="16" spans="1:3" ht="29" x14ac:dyDescent="0.35">
      <c r="A16" s="5" t="s">
        <v>3560</v>
      </c>
      <c r="B16" s="10">
        <v>2025</v>
      </c>
      <c r="C16" s="24"/>
    </row>
    <row r="17" spans="1:3" ht="29" x14ac:dyDescent="0.35">
      <c r="A17" s="3" t="s">
        <v>3561</v>
      </c>
      <c r="B17" s="4" t="s">
        <v>3562</v>
      </c>
      <c r="C17" s="24"/>
    </row>
    <row r="18" spans="1:3" ht="29" x14ac:dyDescent="0.35">
      <c r="A18" s="5" t="s">
        <v>3563</v>
      </c>
      <c r="B18" s="10" t="s">
        <v>3564</v>
      </c>
      <c r="C18" s="24"/>
    </row>
    <row r="19" spans="1:3" ht="29" x14ac:dyDescent="0.35">
      <c r="A19" s="3" t="s">
        <v>3565</v>
      </c>
      <c r="B19" s="11" t="s">
        <v>3566</v>
      </c>
      <c r="C19" s="24"/>
    </row>
    <row r="20" spans="1:3" x14ac:dyDescent="0.35">
      <c r="C20" s="24"/>
    </row>
    <row r="21" spans="1:3" x14ac:dyDescent="0.35">
      <c r="C21" s="24"/>
    </row>
    <row r="22" spans="1:3" x14ac:dyDescent="0.35">
      <c r="A22" s="2" t="s">
        <v>3567</v>
      </c>
      <c r="C22" s="24"/>
    </row>
    <row r="23" spans="1:3" x14ac:dyDescent="0.35">
      <c r="A23" t="str">
        <f>Input!B3</f>
        <v>Otsene toetus (Economic)</v>
      </c>
      <c r="B23" t="s">
        <v>3568</v>
      </c>
    </row>
    <row r="24" spans="1:3" x14ac:dyDescent="0.35">
      <c r="A24" t="str">
        <f>Input!B4</f>
        <v>Haridus (Education)</v>
      </c>
    </row>
    <row r="25" spans="1:3" x14ac:dyDescent="0.35">
      <c r="A25" t="str">
        <f>Input!B5</f>
        <v>Maksundus (Fiscal)</v>
      </c>
    </row>
    <row r="26" spans="1:3" x14ac:dyDescent="0.35">
      <c r="A26" t="str">
        <f>Input!B6</f>
        <v>Teavitamine (Information)</v>
      </c>
    </row>
    <row r="27" spans="1:3" x14ac:dyDescent="0.35">
      <c r="A27" t="str">
        <f>Input!B7</f>
        <v>Planeerimine (Planning)</v>
      </c>
    </row>
    <row r="28" spans="1:3" x14ac:dyDescent="0.35">
      <c r="A28" t="str">
        <f>Input!B8</f>
        <v>Seadusandlus (Regulatory)</v>
      </c>
    </row>
    <row r="29" spans="1:3" x14ac:dyDescent="0.35">
      <c r="A29" t="str">
        <f>Input!B9</f>
        <v>Teadus- ja arendustegevus (Research)</v>
      </c>
    </row>
    <row r="30" spans="1:3" x14ac:dyDescent="0.35">
      <c r="A30" t="str">
        <f>Input!B10</f>
        <v>Vabatahtlik (Voluntary)</v>
      </c>
    </row>
    <row r="31" spans="1:3" x14ac:dyDescent="0.35">
      <c r="A31" t="str">
        <f>Input!B11</f>
        <v>Muu (Other)</v>
      </c>
    </row>
    <row r="32" spans="1:3" x14ac:dyDescent="0.35">
      <c r="A32" t="s">
        <v>3569</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3570</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3571</v>
      </c>
    </row>
    <row r="38" spans="1:7" x14ac:dyDescent="0.35">
      <c r="A38" t="str">
        <f>Input!C6</f>
        <v>Kavandamisel (Provisional)</v>
      </c>
    </row>
    <row r="39" spans="1:7" x14ac:dyDescent="0.35">
      <c r="A39" t="s">
        <v>3572</v>
      </c>
      <c r="B39" t="str">
        <f>CONCATENATE(IF(NOT(ISBLANK(B35)),A35&amp;"; ", ""),IF(NOT(ISBLANK(B36)),A36&amp;"; ",""),IF(NOT(ISBLANK(B37)),A37&amp;"; ",""),IF(NOT(ISBLANK(B38)),A38&amp;"; ",""))</f>
        <v xml:space="preserve">Planeeritud (Planned); </v>
      </c>
    </row>
    <row r="47" spans="1:7" x14ac:dyDescent="0.35">
      <c r="G47" s="15"/>
    </row>
  </sheetData>
  <hyperlinks>
    <hyperlink ref="B19" r:id="rId1" xr:uid="{08B854D0-D14A-4620-9A8E-823C77F7827F}"/>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9236A5D7-06FD-4BA5-8864-0ED75715FD35}">
          <x14:formula1>
            <xm:f>Input!$A$3:$A$40</xm:f>
          </x14:formula1>
          <xm:sqref>B1</xm:sqref>
        </x14:dataValidation>
      </x14:dataValidation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006B0-15E8-4E09-A077-1CE0AF797461}">
  <sheetPr>
    <tabColor rgb="FF00B0F0"/>
  </sheetPr>
  <dimension ref="A1:G47"/>
  <sheetViews>
    <sheetView workbookViewId="0">
      <selection activeCell="I17" sqref="I17"/>
    </sheetView>
  </sheetViews>
  <sheetFormatPr defaultColWidth="8.6328125" defaultRowHeight="14.5" x14ac:dyDescent="0.35"/>
  <cols>
    <col min="1" max="1" width="35.6328125" customWidth="1"/>
    <col min="2" max="2" width="64.6328125" customWidth="1"/>
  </cols>
  <sheetData>
    <row r="1" spans="1:2" x14ac:dyDescent="0.35">
      <c r="A1" s="3" t="s">
        <v>3573</v>
      </c>
      <c r="B1" s="4" t="s">
        <v>3574</v>
      </c>
    </row>
    <row r="2" spans="1:2" x14ac:dyDescent="0.35">
      <c r="A2" s="5" t="s">
        <v>3575</v>
      </c>
      <c r="B2" s="6"/>
    </row>
    <row r="3" spans="1:2" x14ac:dyDescent="0.35">
      <c r="A3" s="3" t="s">
        <v>3576</v>
      </c>
      <c r="B3" s="7" t="str">
        <f ca="1">MID(CELL("filename",A1),FIND("]",CELL("filename",A1))+1,255)</f>
        <v>HF4</v>
      </c>
    </row>
    <row r="4" spans="1:2" x14ac:dyDescent="0.35">
      <c r="A4" s="5" t="s">
        <v>3577</v>
      </c>
      <c r="B4" s="1" t="s">
        <v>3578</v>
      </c>
    </row>
    <row r="5" spans="1:2" x14ac:dyDescent="0.35">
      <c r="A5" s="3" t="s">
        <v>3579</v>
      </c>
      <c r="B5" s="7" t="s">
        <v>3580</v>
      </c>
    </row>
    <row r="6" spans="1:2" x14ac:dyDescent="0.35">
      <c r="A6" s="5" t="s">
        <v>3581</v>
      </c>
      <c r="B6" s="6"/>
    </row>
    <row r="7" spans="1:2" ht="29" x14ac:dyDescent="0.35">
      <c r="A7" s="3" t="s">
        <v>3582</v>
      </c>
      <c r="B7" s="4" t="s">
        <v>3583</v>
      </c>
    </row>
    <row r="8" spans="1:2" ht="29" x14ac:dyDescent="0.35">
      <c r="A8" s="8" t="s">
        <v>3584</v>
      </c>
      <c r="B8" s="1" t="s">
        <v>3585</v>
      </c>
    </row>
    <row r="9" spans="1:2" x14ac:dyDescent="0.35">
      <c r="A9" s="3" t="s">
        <v>3586</v>
      </c>
      <c r="B9" s="4" t="s">
        <v>3587</v>
      </c>
    </row>
    <row r="10" spans="1:2" ht="29" x14ac:dyDescent="0.35">
      <c r="A10" s="5" t="s">
        <v>3588</v>
      </c>
      <c r="B10" s="6" t="s">
        <v>3589</v>
      </c>
    </row>
    <row r="11" spans="1:2" x14ac:dyDescent="0.35">
      <c r="A11" s="3" t="s">
        <v>3590</v>
      </c>
      <c r="B11" s="7"/>
    </row>
    <row r="12" spans="1:2" x14ac:dyDescent="0.35">
      <c r="A12" s="5" t="s">
        <v>3591</v>
      </c>
      <c r="B12" s="81" t="s">
        <v>3592</v>
      </c>
    </row>
    <row r="13" spans="1:2" x14ac:dyDescent="0.35">
      <c r="A13" s="3" t="s">
        <v>3593</v>
      </c>
      <c r="B13" s="4" t="str">
        <f>LEFT(B32,LEN(B32)-2)</f>
        <v>Otsene toetus (Economic)</v>
      </c>
    </row>
    <row r="14" spans="1:2" ht="72.5" x14ac:dyDescent="0.35">
      <c r="A14" s="5" t="s">
        <v>3594</v>
      </c>
      <c r="B14" s="44" t="s">
        <v>3595</v>
      </c>
    </row>
    <row r="15" spans="1:2" ht="29" x14ac:dyDescent="0.35">
      <c r="A15" s="3" t="s">
        <v>3596</v>
      </c>
      <c r="B15" s="4" t="str">
        <f>LEFT(B39,LEN(B39)-2)</f>
        <v>Käimasolev (Implemented)</v>
      </c>
    </row>
    <row r="16" spans="1:2" ht="29" x14ac:dyDescent="0.35">
      <c r="A16" s="5" t="s">
        <v>3597</v>
      </c>
      <c r="B16" s="10" t="s">
        <v>3598</v>
      </c>
    </row>
    <row r="17" spans="1:2" ht="29" x14ac:dyDescent="0.35">
      <c r="A17" s="3" t="s">
        <v>3599</v>
      </c>
      <c r="B17" s="4" t="s">
        <v>3600</v>
      </c>
    </row>
    <row r="18" spans="1:2" ht="29" x14ac:dyDescent="0.35">
      <c r="A18" s="5" t="s">
        <v>3601</v>
      </c>
      <c r="B18" s="10" t="s">
        <v>3602</v>
      </c>
    </row>
    <row r="19" spans="1:2" ht="29" x14ac:dyDescent="0.35">
      <c r="A19" s="3" t="s">
        <v>3603</v>
      </c>
      <c r="B19" s="4"/>
    </row>
    <row r="20" spans="1:2" x14ac:dyDescent="0.35">
      <c r="A20" s="5" t="s">
        <v>3604</v>
      </c>
      <c r="B20" s="10" t="s">
        <v>3605</v>
      </c>
    </row>
    <row r="22" spans="1:2" x14ac:dyDescent="0.35">
      <c r="A22" s="2" t="s">
        <v>3606</v>
      </c>
    </row>
    <row r="23" spans="1:2" x14ac:dyDescent="0.35">
      <c r="A23" t="str">
        <f>Input!B3</f>
        <v>Otsene toetus (Economic)</v>
      </c>
      <c r="B23" t="s">
        <v>3607</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3608</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3609</v>
      </c>
    </row>
    <row r="35" spans="1:7" x14ac:dyDescent="0.35">
      <c r="A35" t="str">
        <f>Input!C3</f>
        <v>Rakendatud (Adopted or Expired)</v>
      </c>
    </row>
    <row r="36" spans="1:7" x14ac:dyDescent="0.35">
      <c r="A36" t="str">
        <f>Input!C4</f>
        <v>Käimasolev (Implemented)</v>
      </c>
      <c r="B36" t="s">
        <v>3610</v>
      </c>
    </row>
    <row r="37" spans="1:7" x14ac:dyDescent="0.35">
      <c r="A37" t="str">
        <f>Input!C5</f>
        <v>Planeeritud (Planned)</v>
      </c>
    </row>
    <row r="38" spans="1:7" x14ac:dyDescent="0.35">
      <c r="A38" t="str">
        <f>Input!C6</f>
        <v>Kavandamisel (Provisional)</v>
      </c>
    </row>
    <row r="39" spans="1:7" x14ac:dyDescent="0.35">
      <c r="A39" t="s">
        <v>3611</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B4235EA-B2E0-43F0-92D6-58D1DC0684BE}">
          <x14:formula1>
            <xm:f>Input!$A$3:$A$40</xm:f>
          </x14:formula1>
          <xm:sqref>B1</xm:sqref>
        </x14:dataValidation>
      </x14:dataValidations>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517B2-F555-4241-A4E7-BF47E39E0A83}">
  <sheetPr>
    <tabColor rgb="FFB4C6E7"/>
    <pageSetUpPr fitToPage="1"/>
  </sheetPr>
  <dimension ref="A1:G47"/>
  <sheetViews>
    <sheetView workbookViewId="0">
      <selection activeCell="J14" sqref="J14"/>
    </sheetView>
  </sheetViews>
  <sheetFormatPr defaultColWidth="8.6328125" defaultRowHeight="14.5" x14ac:dyDescent="0.35"/>
  <cols>
    <col min="1" max="1" width="35.6328125" customWidth="1"/>
    <col min="2" max="2" width="64.6328125" customWidth="1"/>
  </cols>
  <sheetData>
    <row r="1" spans="1:3" x14ac:dyDescent="0.35">
      <c r="A1" s="3" t="s">
        <v>3612</v>
      </c>
      <c r="B1" s="4" t="s">
        <v>3613</v>
      </c>
    </row>
    <row r="2" spans="1:3" x14ac:dyDescent="0.35">
      <c r="A2" s="5" t="s">
        <v>3614</v>
      </c>
      <c r="B2" s="6"/>
    </row>
    <row r="3" spans="1:3" x14ac:dyDescent="0.35">
      <c r="A3" s="3" t="s">
        <v>3615</v>
      </c>
      <c r="B3" s="7"/>
    </row>
    <row r="4" spans="1:3" x14ac:dyDescent="0.35">
      <c r="A4" s="5" t="s">
        <v>3616</v>
      </c>
      <c r="B4" s="6" t="s">
        <v>3617</v>
      </c>
    </row>
    <row r="5" spans="1:3" ht="29" x14ac:dyDescent="0.35">
      <c r="A5" s="3" t="s">
        <v>3618</v>
      </c>
      <c r="B5" s="7" t="s">
        <v>3619</v>
      </c>
    </row>
    <row r="6" spans="1:3" x14ac:dyDescent="0.35">
      <c r="A6" s="5" t="s">
        <v>3620</v>
      </c>
      <c r="B6" s="6" t="s">
        <v>3621</v>
      </c>
    </row>
    <row r="7" spans="1:3" ht="29" x14ac:dyDescent="0.35">
      <c r="A7" s="3" t="s">
        <v>3622</v>
      </c>
      <c r="B7" s="7" t="s">
        <v>3623</v>
      </c>
      <c r="C7" s="24"/>
    </row>
    <row r="8" spans="1:3" ht="29" x14ac:dyDescent="0.35">
      <c r="A8" s="8" t="s">
        <v>3624</v>
      </c>
      <c r="B8" s="1" t="s">
        <v>3625</v>
      </c>
      <c r="C8" s="24"/>
    </row>
    <row r="9" spans="1:3" x14ac:dyDescent="0.35">
      <c r="A9" s="3" t="s">
        <v>3626</v>
      </c>
      <c r="B9" s="7" t="s">
        <v>3627</v>
      </c>
      <c r="C9" s="24"/>
    </row>
    <row r="10" spans="1:3" ht="29" x14ac:dyDescent="0.35">
      <c r="A10" s="5" t="s">
        <v>3628</v>
      </c>
      <c r="B10" s="6" t="s">
        <v>3629</v>
      </c>
      <c r="C10" s="24"/>
    </row>
    <row r="11" spans="1:3" x14ac:dyDescent="0.35">
      <c r="A11" s="3" t="s">
        <v>3630</v>
      </c>
      <c r="B11" s="7"/>
      <c r="C11" s="24"/>
    </row>
    <row r="12" spans="1:3" x14ac:dyDescent="0.35">
      <c r="A12" s="5" t="s">
        <v>3631</v>
      </c>
      <c r="B12" s="9"/>
      <c r="C12" s="24"/>
    </row>
    <row r="13" spans="1:3" x14ac:dyDescent="0.35">
      <c r="A13" s="3" t="s">
        <v>3632</v>
      </c>
      <c r="B13" s="4" t="str">
        <f>LEFT(B32,LEN(B32)-2)</f>
        <v>Otsene toetus (Economic)</v>
      </c>
      <c r="C13" s="24"/>
    </row>
    <row r="14" spans="1:3" ht="159.5" x14ac:dyDescent="0.35">
      <c r="A14" s="5" t="s">
        <v>3633</v>
      </c>
      <c r="B14" s="44" t="s">
        <v>3634</v>
      </c>
      <c r="C14" s="24"/>
    </row>
    <row r="15" spans="1:3" ht="29" x14ac:dyDescent="0.35">
      <c r="A15" s="3" t="s">
        <v>3635</v>
      </c>
      <c r="B15" s="4" t="str">
        <f>LEFT(B39,LEN(B39)-2)</f>
        <v>Planeeritud (Planned)</v>
      </c>
      <c r="C15" s="24"/>
    </row>
    <row r="16" spans="1:3" ht="29" x14ac:dyDescent="0.35">
      <c r="A16" s="5" t="s">
        <v>3636</v>
      </c>
      <c r="B16" s="10">
        <v>2025</v>
      </c>
      <c r="C16" s="24"/>
    </row>
    <row r="17" spans="1:3" ht="29" x14ac:dyDescent="0.35">
      <c r="A17" s="3" t="s">
        <v>3637</v>
      </c>
      <c r="B17" s="4" t="s">
        <v>3638</v>
      </c>
      <c r="C17" s="24"/>
    </row>
    <row r="18" spans="1:3" ht="29" x14ac:dyDescent="0.35">
      <c r="A18" s="5" t="s">
        <v>3639</v>
      </c>
      <c r="B18" s="10" t="s">
        <v>3640</v>
      </c>
      <c r="C18" s="24"/>
    </row>
    <row r="19" spans="1:3" ht="29" x14ac:dyDescent="0.35">
      <c r="A19" s="3" t="s">
        <v>3641</v>
      </c>
      <c r="B19" s="11" t="s">
        <v>3642</v>
      </c>
      <c r="C19" s="24"/>
    </row>
    <row r="20" spans="1:3" x14ac:dyDescent="0.35">
      <c r="A20" s="5" t="s">
        <v>3643</v>
      </c>
      <c r="B20" s="10" t="s">
        <v>3644</v>
      </c>
      <c r="C20" s="24"/>
    </row>
    <row r="21" spans="1:3" x14ac:dyDescent="0.35">
      <c r="C21" s="24"/>
    </row>
    <row r="22" spans="1:3" x14ac:dyDescent="0.35">
      <c r="A22" s="2" t="s">
        <v>3645</v>
      </c>
      <c r="C22" s="24"/>
    </row>
    <row r="23" spans="1:3" x14ac:dyDescent="0.35">
      <c r="A23" t="str">
        <f>Input!B3</f>
        <v>Otsene toetus (Economic)</v>
      </c>
      <c r="B23" t="s">
        <v>3646</v>
      </c>
    </row>
    <row r="24" spans="1:3" x14ac:dyDescent="0.35">
      <c r="A24" t="str">
        <f>Input!B4</f>
        <v>Haridus (Education)</v>
      </c>
    </row>
    <row r="25" spans="1:3" x14ac:dyDescent="0.35">
      <c r="A25" t="str">
        <f>Input!B5</f>
        <v>Maksundus (Fiscal)</v>
      </c>
    </row>
    <row r="26" spans="1:3" x14ac:dyDescent="0.35">
      <c r="A26" t="str">
        <f>Input!B6</f>
        <v>Teavitamine (Information)</v>
      </c>
    </row>
    <row r="27" spans="1:3" x14ac:dyDescent="0.35">
      <c r="A27" t="str">
        <f>Input!B7</f>
        <v>Planeerimine (Planning)</v>
      </c>
    </row>
    <row r="28" spans="1:3" x14ac:dyDescent="0.35">
      <c r="A28" t="str">
        <f>Input!B8</f>
        <v>Seadusandlus (Regulatory)</v>
      </c>
    </row>
    <row r="29" spans="1:3" x14ac:dyDescent="0.35">
      <c r="A29" t="str">
        <f>Input!B9</f>
        <v>Teadus- ja arendustegevus (Research)</v>
      </c>
    </row>
    <row r="30" spans="1:3" x14ac:dyDescent="0.35">
      <c r="A30" t="str">
        <f>Input!B10</f>
        <v>Vabatahtlik (Voluntary)</v>
      </c>
    </row>
    <row r="31" spans="1:3" x14ac:dyDescent="0.35">
      <c r="A31" t="str">
        <f>Input!B11</f>
        <v>Muu (Other)</v>
      </c>
    </row>
    <row r="32" spans="1:3" x14ac:dyDescent="0.35">
      <c r="A32" t="s">
        <v>3647</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3648</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3649</v>
      </c>
    </row>
    <row r="38" spans="1:7" x14ac:dyDescent="0.35">
      <c r="A38" t="str">
        <f>Input!C6</f>
        <v>Kavandamisel (Provisional)</v>
      </c>
    </row>
    <row r="39" spans="1:7" x14ac:dyDescent="0.35">
      <c r="A39" t="s">
        <v>3650</v>
      </c>
      <c r="B39" t="str">
        <f>CONCATENATE(IF(NOT(ISBLANK(B35)),A35&amp;"; ", ""),IF(NOT(ISBLANK(B36)),A36&amp;"; ",""),IF(NOT(ISBLANK(B37)),A37&amp;"; ",""),IF(NOT(ISBLANK(B38)),A38&amp;"; ",""))</f>
        <v xml:space="preserve">Planeeritud (Planned); </v>
      </c>
    </row>
    <row r="47" spans="1:7" x14ac:dyDescent="0.35">
      <c r="G47" s="15"/>
    </row>
  </sheetData>
  <hyperlinks>
    <hyperlink ref="B19" r:id="rId1" xr:uid="{FE1424C4-DDA8-48B2-9F61-5ACF54B559B2}"/>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CB82427F-D699-456B-A629-E679E61E7230}">
          <x14:formula1>
            <xm:f>Input!$A$3:$A$40</xm:f>
          </x14:formula1>
          <xm:sqref>B1</xm:sqref>
        </x14:dataValidation>
      </x14:dataValidations>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1212-957A-4BCF-912B-1283FD2AF9AF}">
  <sheetPr>
    <tabColor rgb="FFB4C6E7"/>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3651</v>
      </c>
      <c r="B1" s="4" t="s">
        <v>3652</v>
      </c>
    </row>
    <row r="2" spans="1:2" x14ac:dyDescent="0.35">
      <c r="A2" s="5" t="s">
        <v>3653</v>
      </c>
      <c r="B2" s="6"/>
    </row>
    <row r="3" spans="1:2" x14ac:dyDescent="0.35">
      <c r="A3" s="3" t="s">
        <v>3654</v>
      </c>
      <c r="B3" s="7"/>
    </row>
    <row r="4" spans="1:2" x14ac:dyDescent="0.35">
      <c r="A4" s="5" t="s">
        <v>3655</v>
      </c>
      <c r="B4" s="6" t="s">
        <v>3656</v>
      </c>
    </row>
    <row r="5" spans="1:2" ht="29" x14ac:dyDescent="0.35">
      <c r="A5" s="3" t="s">
        <v>3657</v>
      </c>
      <c r="B5" s="7" t="s">
        <v>3658</v>
      </c>
    </row>
    <row r="6" spans="1:2" x14ac:dyDescent="0.35">
      <c r="A6" s="5" t="s">
        <v>3659</v>
      </c>
      <c r="B6" s="6" t="s">
        <v>3660</v>
      </c>
    </row>
    <row r="7" spans="1:2" ht="29" x14ac:dyDescent="0.35">
      <c r="A7" s="3" t="s">
        <v>3661</v>
      </c>
      <c r="B7" s="7" t="s">
        <v>3662</v>
      </c>
    </row>
    <row r="8" spans="1:2" ht="29" x14ac:dyDescent="0.35">
      <c r="A8" s="8" t="s">
        <v>3663</v>
      </c>
      <c r="B8" s="1" t="s">
        <v>3664</v>
      </c>
    </row>
    <row r="9" spans="1:2" x14ac:dyDescent="0.35">
      <c r="A9" s="3" t="s">
        <v>3665</v>
      </c>
      <c r="B9" s="7" t="s">
        <v>3666</v>
      </c>
    </row>
    <row r="10" spans="1:2" ht="29" x14ac:dyDescent="0.35">
      <c r="A10" s="5" t="s">
        <v>3667</v>
      </c>
      <c r="B10" s="6" t="s">
        <v>3668</v>
      </c>
    </row>
    <row r="11" spans="1:2" x14ac:dyDescent="0.35">
      <c r="A11" s="3" t="s">
        <v>3669</v>
      </c>
      <c r="B11" s="7"/>
    </row>
    <row r="12" spans="1:2" x14ac:dyDescent="0.35">
      <c r="A12" s="5" t="s">
        <v>3670</v>
      </c>
      <c r="B12" s="9"/>
    </row>
    <row r="13" spans="1:2" x14ac:dyDescent="0.35">
      <c r="A13" s="3" t="s">
        <v>3671</v>
      </c>
      <c r="B13" s="4" t="str">
        <f>LEFT(B32,LEN(B32)-2)</f>
        <v>Otsene toetus (Economic)</v>
      </c>
    </row>
    <row r="14" spans="1:2" ht="101.5" x14ac:dyDescent="0.35">
      <c r="A14" s="5" t="s">
        <v>3672</v>
      </c>
      <c r="B14" s="44" t="s">
        <v>3673</v>
      </c>
    </row>
    <row r="15" spans="1:2" ht="29" x14ac:dyDescent="0.35">
      <c r="A15" s="3" t="s">
        <v>3674</v>
      </c>
      <c r="B15" s="4" t="str">
        <f>LEFT(B39,LEN(B39)-2)</f>
        <v>Planeeritud (Planned)</v>
      </c>
    </row>
    <row r="16" spans="1:2" ht="29" x14ac:dyDescent="0.35">
      <c r="A16" s="5" t="s">
        <v>3675</v>
      </c>
      <c r="B16" s="10">
        <v>2025</v>
      </c>
    </row>
    <row r="17" spans="1:2" ht="29" x14ac:dyDescent="0.35">
      <c r="A17" s="3" t="s">
        <v>3676</v>
      </c>
      <c r="B17" s="4" t="s">
        <v>3677</v>
      </c>
    </row>
    <row r="18" spans="1:2" ht="29" x14ac:dyDescent="0.35">
      <c r="A18" s="5" t="s">
        <v>3678</v>
      </c>
      <c r="B18" s="10" t="s">
        <v>3679</v>
      </c>
    </row>
    <row r="19" spans="1:2" ht="29" x14ac:dyDescent="0.35">
      <c r="A19" s="3" t="s">
        <v>3680</v>
      </c>
      <c r="B19" s="11" t="s">
        <v>3681</v>
      </c>
    </row>
    <row r="20" spans="1:2" x14ac:dyDescent="0.35">
      <c r="A20" s="5" t="s">
        <v>3682</v>
      </c>
      <c r="B20" s="10" t="s">
        <v>3683</v>
      </c>
    </row>
    <row r="22" spans="1:2" x14ac:dyDescent="0.35">
      <c r="A22" s="2" t="s">
        <v>3684</v>
      </c>
    </row>
    <row r="23" spans="1:2" x14ac:dyDescent="0.35">
      <c r="A23" t="str">
        <f>Input!B3</f>
        <v>Otsene toetus (Economic)</v>
      </c>
      <c r="B23" t="s">
        <v>3685</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3686</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3687</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3688</v>
      </c>
    </row>
    <row r="38" spans="1:7" x14ac:dyDescent="0.35">
      <c r="A38" t="str">
        <f>Input!C6</f>
        <v>Kavandamisel (Provisional)</v>
      </c>
    </row>
    <row r="39" spans="1:7" x14ac:dyDescent="0.35">
      <c r="A39" t="s">
        <v>3689</v>
      </c>
      <c r="B39" t="str">
        <f>CONCATENATE(IF(NOT(ISBLANK(B35)),A35&amp;"; ", ""),IF(NOT(ISBLANK(B36)),A36&amp;"; ",""),IF(NOT(ISBLANK(B37)),A37&amp;"; ",""),IF(NOT(ISBLANK(B38)),A38&amp;"; ",""))</f>
        <v xml:space="preserve">Planeeritud (Planned); </v>
      </c>
    </row>
    <row r="47" spans="1:7" x14ac:dyDescent="0.35">
      <c r="G47" s="15"/>
    </row>
  </sheetData>
  <hyperlinks>
    <hyperlink ref="B19" r:id="rId1" xr:uid="{5F5A30DA-EE8E-4AAB-A346-69BBD5A126BB}"/>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452A99F6-A165-41EB-BAB7-CFCFDA6F0930}">
          <x14:formula1>
            <xm:f>Input!$A$3:$A$40</xm:f>
          </x14:formula1>
          <xm:sqref>B1</xm:sqref>
        </x14:dataValidation>
      </x14:dataValidations>
    </ext>
  </extLs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7D77A-4629-49DE-96F7-E07C42008E35}">
  <sheetPr>
    <tabColor rgb="FFB4C6E7"/>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3" x14ac:dyDescent="0.35">
      <c r="A1" s="3" t="s">
        <v>3690</v>
      </c>
      <c r="B1" s="4" t="s">
        <v>3691</v>
      </c>
    </row>
    <row r="2" spans="1:3" x14ac:dyDescent="0.35">
      <c r="A2" s="5" t="s">
        <v>3692</v>
      </c>
      <c r="B2" s="6"/>
    </row>
    <row r="3" spans="1:3" x14ac:dyDescent="0.35">
      <c r="A3" s="3" t="s">
        <v>3693</v>
      </c>
      <c r="B3" s="7" t="str">
        <f ca="1">MID(CELL("filename",A1),FIND("]",CELL("filename",A1))+1,255)</f>
        <v>HF6a</v>
      </c>
    </row>
    <row r="4" spans="1:3" ht="29" x14ac:dyDescent="0.35">
      <c r="A4" s="5" t="s">
        <v>3694</v>
      </c>
      <c r="B4" s="6" t="s">
        <v>3695</v>
      </c>
    </row>
    <row r="5" spans="1:3" ht="29" x14ac:dyDescent="0.35">
      <c r="A5" s="3" t="s">
        <v>3696</v>
      </c>
      <c r="B5" s="7" t="s">
        <v>3697</v>
      </c>
    </row>
    <row r="6" spans="1:3" x14ac:dyDescent="0.35">
      <c r="A6" s="5" t="s">
        <v>3698</v>
      </c>
      <c r="B6" s="6" t="s">
        <v>3699</v>
      </c>
    </row>
    <row r="7" spans="1:3" ht="29" x14ac:dyDescent="0.35">
      <c r="A7" s="3" t="s">
        <v>3700</v>
      </c>
      <c r="B7" s="7" t="s">
        <v>3701</v>
      </c>
      <c r="C7" s="24"/>
    </row>
    <row r="8" spans="1:3" ht="29" x14ac:dyDescent="0.35">
      <c r="A8" s="8" t="s">
        <v>3702</v>
      </c>
      <c r="B8" s="1" t="s">
        <v>3703</v>
      </c>
      <c r="C8" s="24"/>
    </row>
    <row r="9" spans="1:3" x14ac:dyDescent="0.35">
      <c r="A9" s="3" t="s">
        <v>3704</v>
      </c>
      <c r="B9" s="7" t="s">
        <v>3705</v>
      </c>
      <c r="C9" s="24"/>
    </row>
    <row r="10" spans="1:3" ht="29" x14ac:dyDescent="0.35">
      <c r="A10" s="5" t="s">
        <v>3706</v>
      </c>
      <c r="B10" s="6" t="s">
        <v>3707</v>
      </c>
      <c r="C10" s="24"/>
    </row>
    <row r="11" spans="1:3" x14ac:dyDescent="0.35">
      <c r="A11" s="3" t="s">
        <v>3708</v>
      </c>
      <c r="B11" s="7"/>
      <c r="C11" s="24"/>
    </row>
    <row r="12" spans="1:3" x14ac:dyDescent="0.35">
      <c r="A12" s="5" t="s">
        <v>3709</v>
      </c>
      <c r="B12" s="9"/>
      <c r="C12" s="24"/>
    </row>
    <row r="13" spans="1:3" x14ac:dyDescent="0.35">
      <c r="A13" s="3" t="s">
        <v>3710</v>
      </c>
      <c r="B13" s="4" t="str">
        <f>LEFT(B32,LEN(B32)-2)</f>
        <v>Otsene toetus (Economic)</v>
      </c>
      <c r="C13" s="24"/>
    </row>
    <row r="14" spans="1:3" ht="130.5" x14ac:dyDescent="0.35">
      <c r="A14" s="5" t="s">
        <v>3711</v>
      </c>
      <c r="B14" s="44" t="s">
        <v>3712</v>
      </c>
      <c r="C14" s="24"/>
    </row>
    <row r="15" spans="1:3" ht="29" x14ac:dyDescent="0.35">
      <c r="A15" s="3" t="s">
        <v>3713</v>
      </c>
      <c r="B15" s="4" t="str">
        <f>LEFT(B39,LEN(B39)-2)</f>
        <v>Planeeritud (Planned)</v>
      </c>
      <c r="C15" s="24"/>
    </row>
    <row r="16" spans="1:3" ht="29" x14ac:dyDescent="0.35">
      <c r="A16" s="5" t="s">
        <v>3714</v>
      </c>
      <c r="B16" s="10">
        <v>2025</v>
      </c>
      <c r="C16" s="24"/>
    </row>
    <row r="17" spans="1:3" ht="29" x14ac:dyDescent="0.35">
      <c r="A17" s="3" t="s">
        <v>3715</v>
      </c>
      <c r="B17" s="4" t="s">
        <v>3716</v>
      </c>
      <c r="C17" s="24"/>
    </row>
    <row r="18" spans="1:3" ht="29" x14ac:dyDescent="0.35">
      <c r="A18" s="5" t="s">
        <v>3717</v>
      </c>
      <c r="B18" s="10" t="s">
        <v>3718</v>
      </c>
      <c r="C18" s="24"/>
    </row>
    <row r="19" spans="1:3" ht="29" x14ac:dyDescent="0.35">
      <c r="A19" s="3" t="s">
        <v>3719</v>
      </c>
      <c r="B19" s="11" t="s">
        <v>3720</v>
      </c>
      <c r="C19" s="24"/>
    </row>
    <row r="20" spans="1:3" x14ac:dyDescent="0.35">
      <c r="A20" s="5" t="s">
        <v>3721</v>
      </c>
      <c r="B20" s="10" t="s">
        <v>3722</v>
      </c>
      <c r="C20" s="24"/>
    </row>
    <row r="21" spans="1:3" x14ac:dyDescent="0.35">
      <c r="C21" s="24"/>
    </row>
    <row r="22" spans="1:3" x14ac:dyDescent="0.35">
      <c r="A22" s="2" t="s">
        <v>3723</v>
      </c>
      <c r="C22" s="24"/>
    </row>
    <row r="23" spans="1:3" x14ac:dyDescent="0.35">
      <c r="A23" t="str">
        <f>Input!B3</f>
        <v>Otsene toetus (Economic)</v>
      </c>
      <c r="B23" t="s">
        <v>3724</v>
      </c>
    </row>
    <row r="24" spans="1:3" x14ac:dyDescent="0.35">
      <c r="A24" t="str">
        <f>Input!B4</f>
        <v>Haridus (Education)</v>
      </c>
    </row>
    <row r="25" spans="1:3" x14ac:dyDescent="0.35">
      <c r="A25" t="str">
        <f>Input!B5</f>
        <v>Maksundus (Fiscal)</v>
      </c>
    </row>
    <row r="26" spans="1:3" x14ac:dyDescent="0.35">
      <c r="A26" t="str">
        <f>Input!B6</f>
        <v>Teavitamine (Information)</v>
      </c>
    </row>
    <row r="27" spans="1:3" x14ac:dyDescent="0.35">
      <c r="A27" t="str">
        <f>Input!B7</f>
        <v>Planeerimine (Planning)</v>
      </c>
    </row>
    <row r="28" spans="1:3" x14ac:dyDescent="0.35">
      <c r="A28" t="str">
        <f>Input!B8</f>
        <v>Seadusandlus (Regulatory)</v>
      </c>
    </row>
    <row r="29" spans="1:3" x14ac:dyDescent="0.35">
      <c r="A29" t="str">
        <f>Input!B9</f>
        <v>Teadus- ja arendustegevus (Research)</v>
      </c>
    </row>
    <row r="30" spans="1:3" x14ac:dyDescent="0.35">
      <c r="A30" t="str">
        <f>Input!B10</f>
        <v>Vabatahtlik (Voluntary)</v>
      </c>
    </row>
    <row r="31" spans="1:3" x14ac:dyDescent="0.35">
      <c r="A31" t="str">
        <f>Input!B11</f>
        <v>Muu (Other)</v>
      </c>
    </row>
    <row r="32" spans="1:3" x14ac:dyDescent="0.35">
      <c r="A32" t="s">
        <v>3725</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3726</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3727</v>
      </c>
    </row>
    <row r="38" spans="1:7" x14ac:dyDescent="0.35">
      <c r="A38" t="str">
        <f>Input!C6</f>
        <v>Kavandamisel (Provisional)</v>
      </c>
    </row>
    <row r="39" spans="1:7" x14ac:dyDescent="0.35">
      <c r="A39" t="s">
        <v>3728</v>
      </c>
      <c r="B39" t="str">
        <f>CONCATENATE(IF(NOT(ISBLANK(B35)),A35&amp;"; ", ""),IF(NOT(ISBLANK(B36)),A36&amp;"; ",""),IF(NOT(ISBLANK(B37)),A37&amp;"; ",""),IF(NOT(ISBLANK(B38)),A38&amp;"; ",""))</f>
        <v xml:space="preserve">Planeeritud (Planned); </v>
      </c>
    </row>
    <row r="47" spans="1:7" x14ac:dyDescent="0.35">
      <c r="G47" s="15"/>
    </row>
  </sheetData>
  <hyperlinks>
    <hyperlink ref="B19" r:id="rId1" xr:uid="{AE1F5CD0-A33D-4C29-990A-C2EAE2F7726E}"/>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5DEF91D-29EB-4850-8E28-F4AE6ADA1FE8}">
          <x14:formula1>
            <xm:f>Input!$A$3:$A$40</xm:f>
          </x14:formula1>
          <xm:sqref>B1</xm:sqref>
        </x14:dataValidation>
      </x14:dataValidations>
    </ext>
  </extLs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4998D-C887-4B37-BA81-C5046B21CC87}">
  <sheetPr>
    <tabColor rgb="FFB4C6E7"/>
    <pageSetUpPr fitToPage="1"/>
  </sheetPr>
  <dimension ref="A1:G47"/>
  <sheetViews>
    <sheetView workbookViewId="0">
      <selection activeCell="B18" sqref="B18"/>
    </sheetView>
  </sheetViews>
  <sheetFormatPr defaultColWidth="8.6328125" defaultRowHeight="14.5" x14ac:dyDescent="0.35"/>
  <cols>
    <col min="1" max="1" width="35.6328125" customWidth="1"/>
    <col min="2" max="2" width="64.6328125" customWidth="1"/>
  </cols>
  <sheetData>
    <row r="1" spans="1:3" x14ac:dyDescent="0.35">
      <c r="A1" s="3" t="s">
        <v>3729</v>
      </c>
      <c r="B1" s="4" t="s">
        <v>3730</v>
      </c>
    </row>
    <row r="2" spans="1:3" x14ac:dyDescent="0.35">
      <c r="A2" s="5" t="s">
        <v>3731</v>
      </c>
      <c r="B2" s="6"/>
    </row>
    <row r="3" spans="1:3" x14ac:dyDescent="0.35">
      <c r="A3" s="3" t="s">
        <v>3732</v>
      </c>
      <c r="B3" s="7" t="str">
        <f ca="1">MID(CELL("filename",A1),FIND("]",CELL("filename",A1))+1,255)</f>
        <v>HF6b</v>
      </c>
    </row>
    <row r="4" spans="1:3" x14ac:dyDescent="0.35">
      <c r="A4" s="5" t="s">
        <v>3733</v>
      </c>
      <c r="B4" s="1" t="s">
        <v>3734</v>
      </c>
    </row>
    <row r="5" spans="1:3" ht="29" x14ac:dyDescent="0.35">
      <c r="A5" s="3" t="s">
        <v>3735</v>
      </c>
      <c r="B5" s="7" t="s">
        <v>3736</v>
      </c>
    </row>
    <row r="6" spans="1:3" x14ac:dyDescent="0.35">
      <c r="A6" s="5" t="s">
        <v>3737</v>
      </c>
      <c r="B6" s="6" t="s">
        <v>3738</v>
      </c>
    </row>
    <row r="7" spans="1:3" ht="29" x14ac:dyDescent="0.35">
      <c r="A7" s="3" t="s">
        <v>3739</v>
      </c>
      <c r="B7" s="7" t="s">
        <v>3740</v>
      </c>
      <c r="C7" s="24"/>
    </row>
    <row r="8" spans="1:3" ht="29" x14ac:dyDescent="0.35">
      <c r="A8" s="8" t="s">
        <v>3741</v>
      </c>
      <c r="B8" s="1" t="s">
        <v>3742</v>
      </c>
      <c r="C8" s="24"/>
    </row>
    <row r="9" spans="1:3" x14ac:dyDescent="0.35">
      <c r="A9" s="3" t="s">
        <v>3743</v>
      </c>
      <c r="B9" s="7" t="s">
        <v>3744</v>
      </c>
      <c r="C9" s="24"/>
    </row>
    <row r="10" spans="1:3" ht="29" x14ac:dyDescent="0.35">
      <c r="A10" s="5" t="s">
        <v>3745</v>
      </c>
      <c r="B10" s="6" t="s">
        <v>3746</v>
      </c>
      <c r="C10" s="24"/>
    </row>
    <row r="11" spans="1:3" x14ac:dyDescent="0.35">
      <c r="A11" s="3" t="s">
        <v>3747</v>
      </c>
      <c r="B11" s="7"/>
      <c r="C11" s="24"/>
    </row>
    <row r="12" spans="1:3" x14ac:dyDescent="0.35">
      <c r="A12" s="5" t="s">
        <v>3748</v>
      </c>
      <c r="B12" s="9"/>
      <c r="C12" s="24"/>
    </row>
    <row r="13" spans="1:3" x14ac:dyDescent="0.35">
      <c r="A13" s="3" t="s">
        <v>3749</v>
      </c>
      <c r="B13" s="4" t="str">
        <f>LEFT(B32,LEN(B32)-2)</f>
        <v>Otsene toetus (Economic)</v>
      </c>
      <c r="C13" s="24"/>
    </row>
    <row r="14" spans="1:3" ht="101.5" x14ac:dyDescent="0.35">
      <c r="A14" s="5" t="s">
        <v>3750</v>
      </c>
      <c r="B14" s="44" t="s">
        <v>3751</v>
      </c>
      <c r="C14" s="24"/>
    </row>
    <row r="15" spans="1:3" ht="29" x14ac:dyDescent="0.35">
      <c r="A15" s="3" t="s">
        <v>3752</v>
      </c>
      <c r="B15" s="4" t="str">
        <f>LEFT(B39,LEN(B39)-2)</f>
        <v>Planeeritud (Planned)</v>
      </c>
      <c r="C15" s="24"/>
    </row>
    <row r="16" spans="1:3" ht="29" x14ac:dyDescent="0.35">
      <c r="A16" s="5" t="s">
        <v>3753</v>
      </c>
      <c r="B16" s="10">
        <v>2025</v>
      </c>
      <c r="C16" s="24"/>
    </row>
    <row r="17" spans="1:3" ht="29" x14ac:dyDescent="0.35">
      <c r="A17" s="3" t="s">
        <v>3754</v>
      </c>
      <c r="B17" s="4" t="s">
        <v>3755</v>
      </c>
      <c r="C17" s="24"/>
    </row>
    <row r="18" spans="1:3" ht="29" x14ac:dyDescent="0.35">
      <c r="A18" s="5" t="s">
        <v>3756</v>
      </c>
      <c r="B18" s="10" t="s">
        <v>3757</v>
      </c>
      <c r="C18" s="24"/>
    </row>
    <row r="19" spans="1:3" ht="29" x14ac:dyDescent="0.35">
      <c r="A19" s="3" t="s">
        <v>3758</v>
      </c>
      <c r="B19" s="11" t="s">
        <v>3759</v>
      </c>
      <c r="C19" s="24"/>
    </row>
    <row r="20" spans="1:3" x14ac:dyDescent="0.35">
      <c r="A20" s="5" t="s">
        <v>3760</v>
      </c>
      <c r="B20" s="10" t="s">
        <v>3761</v>
      </c>
      <c r="C20" s="24"/>
    </row>
    <row r="21" spans="1:3" x14ac:dyDescent="0.35">
      <c r="C21" s="24"/>
    </row>
    <row r="22" spans="1:3" x14ac:dyDescent="0.35">
      <c r="A22" s="2" t="s">
        <v>3762</v>
      </c>
      <c r="C22" s="24"/>
    </row>
    <row r="23" spans="1:3" x14ac:dyDescent="0.35">
      <c r="A23" t="str">
        <f>Input!B3</f>
        <v>Otsene toetus (Economic)</v>
      </c>
      <c r="B23" t="s">
        <v>3763</v>
      </c>
    </row>
    <row r="24" spans="1:3" x14ac:dyDescent="0.35">
      <c r="A24" t="str">
        <f>Input!B4</f>
        <v>Haridus (Education)</v>
      </c>
    </row>
    <row r="25" spans="1:3" x14ac:dyDescent="0.35">
      <c r="A25" t="str">
        <f>Input!B5</f>
        <v>Maksundus (Fiscal)</v>
      </c>
    </row>
    <row r="26" spans="1:3" x14ac:dyDescent="0.35">
      <c r="A26" t="str">
        <f>Input!B6</f>
        <v>Teavitamine (Information)</v>
      </c>
    </row>
    <row r="27" spans="1:3" x14ac:dyDescent="0.35">
      <c r="A27" t="str">
        <f>Input!B7</f>
        <v>Planeerimine (Planning)</v>
      </c>
    </row>
    <row r="28" spans="1:3" x14ac:dyDescent="0.35">
      <c r="A28" t="str">
        <f>Input!B8</f>
        <v>Seadusandlus (Regulatory)</v>
      </c>
    </row>
    <row r="29" spans="1:3" x14ac:dyDescent="0.35">
      <c r="A29" t="str">
        <f>Input!B9</f>
        <v>Teadus- ja arendustegevus (Research)</v>
      </c>
    </row>
    <row r="30" spans="1:3" x14ac:dyDescent="0.35">
      <c r="A30" t="str">
        <f>Input!B10</f>
        <v>Vabatahtlik (Voluntary)</v>
      </c>
    </row>
    <row r="31" spans="1:3" x14ac:dyDescent="0.35">
      <c r="A31" t="str">
        <f>Input!B11</f>
        <v>Muu (Other)</v>
      </c>
    </row>
    <row r="32" spans="1:3" x14ac:dyDescent="0.35">
      <c r="A32" t="s">
        <v>3764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3765</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3766</v>
      </c>
    </row>
    <row r="38" spans="1:7" x14ac:dyDescent="0.35">
      <c r="A38" t="str">
        <f>Input!C6</f>
        <v>Kavandamisel (Provisional)</v>
      </c>
    </row>
    <row r="39" spans="1:7" x14ac:dyDescent="0.35">
      <c r="A39" t="s">
        <v>3767</v>
      </c>
      <c r="B39" t="str">
        <f>CONCATENATE(IF(NOT(ISBLANK(B35)),A35&amp;"; ", ""),IF(NOT(ISBLANK(B36)),A36&amp;"; ",""),IF(NOT(ISBLANK(B37)),A37&amp;"; ",""),IF(NOT(ISBLANK(B38)),A38&amp;"; ",""))</f>
        <v xml:space="preserve">Planeeritud (Planned); </v>
      </c>
    </row>
    <row r="47" spans="1:7" x14ac:dyDescent="0.35">
      <c r="G47" s="15"/>
    </row>
  </sheetData>
  <hyperlinks>
    <hyperlink ref="B19" r:id="rId1" xr:uid="{7F6E8B44-378C-47F8-A62E-3488AD581234}"/>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47503F53-03D5-4D81-A76E-E0F1581E8018}">
          <x14:formula1>
            <xm:f>Input!$A$3:$A$40</xm:f>
          </x14:formula1>
          <xm:sqref>B1</xm:sqref>
        </x14:dataValidation>
      </x14:dataValidations>
    </ext>
  </extLst>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AE53B-46DA-40EA-AC77-E33A133D4500}">
  <sheetPr>
    <tabColor rgb="FF00B0F0"/>
    <pageSetUpPr fitToPage="1"/>
  </sheetPr>
  <dimension ref="A1:G47"/>
  <sheetViews>
    <sheetView workbookViewId="0">
      <selection activeCell="M22" sqref="M22"/>
    </sheetView>
  </sheetViews>
  <sheetFormatPr defaultColWidth="8.6328125" defaultRowHeight="14.5" x14ac:dyDescent="0.35"/>
  <cols>
    <col min="1" max="1" width="35.6328125" customWidth="1"/>
    <col min="2" max="2" width="64.6328125" customWidth="1"/>
  </cols>
  <sheetData>
    <row r="1" spans="1:3" x14ac:dyDescent="0.35">
      <c r="A1" s="3" t="s">
        <v>3768</v>
      </c>
      <c r="B1" s="4" t="s">
        <v>3769</v>
      </c>
    </row>
    <row r="2" spans="1:3" x14ac:dyDescent="0.35">
      <c r="A2" s="5" t="s">
        <v>3770</v>
      </c>
      <c r="B2" s="6"/>
    </row>
    <row r="3" spans="1:3" x14ac:dyDescent="0.35">
      <c r="A3" s="3" t="s">
        <v>3771</v>
      </c>
      <c r="B3" s="7"/>
    </row>
    <row r="4" spans="1:3" x14ac:dyDescent="0.35">
      <c r="A4" s="5" t="s">
        <v>3772</v>
      </c>
      <c r="B4" s="6" t="s">
        <v>3773</v>
      </c>
    </row>
    <row r="5" spans="1:3" ht="29" x14ac:dyDescent="0.35">
      <c r="A5" s="3" t="s">
        <v>3774</v>
      </c>
      <c r="B5" s="7" t="s">
        <v>3775</v>
      </c>
    </row>
    <row r="6" spans="1:3" x14ac:dyDescent="0.35">
      <c r="A6" s="5" t="s">
        <v>3776</v>
      </c>
      <c r="B6" s="6"/>
    </row>
    <row r="7" spans="1:3" ht="72.5" x14ac:dyDescent="0.35">
      <c r="A7" s="3" t="s">
        <v>3777</v>
      </c>
      <c r="B7" s="7" t="s">
        <v>3778</v>
      </c>
      <c r="C7" s="24"/>
    </row>
    <row r="8" spans="1:3" ht="29" x14ac:dyDescent="0.35">
      <c r="A8" s="8" t="s">
        <v>3779</v>
      </c>
      <c r="B8" s="1" t="s">
        <v>3780</v>
      </c>
      <c r="C8" s="24"/>
    </row>
    <row r="9" spans="1:3" x14ac:dyDescent="0.35">
      <c r="A9" s="3" t="s">
        <v>3781</v>
      </c>
      <c r="B9" s="7" t="s">
        <v>3782</v>
      </c>
      <c r="C9" s="24"/>
    </row>
    <row r="10" spans="1:3" ht="29" x14ac:dyDescent="0.35">
      <c r="A10" s="5" t="s">
        <v>3783</v>
      </c>
      <c r="B10" s="6" t="s">
        <v>3784</v>
      </c>
      <c r="C10" s="24"/>
    </row>
    <row r="11" spans="1:3" x14ac:dyDescent="0.35">
      <c r="A11" s="3" t="s">
        <v>3785</v>
      </c>
      <c r="B11" s="7"/>
      <c r="C11" s="24"/>
    </row>
    <row r="12" spans="1:3" x14ac:dyDescent="0.35">
      <c r="A12" s="5" t="s">
        <v>3786</v>
      </c>
      <c r="B12" s="9"/>
      <c r="C12" s="24"/>
    </row>
    <row r="13" spans="1:3" x14ac:dyDescent="0.35">
      <c r="A13" s="3" t="s">
        <v>3787</v>
      </c>
      <c r="B13" s="4" t="str">
        <f>LEFT(B32,LEN(B32)-2)</f>
        <v>Otsene toetus (Economic)</v>
      </c>
      <c r="C13" s="24"/>
    </row>
    <row r="14" spans="1:3" ht="126.75" customHeight="1" x14ac:dyDescent="0.35">
      <c r="A14" s="5" t="s">
        <v>3788</v>
      </c>
      <c r="B14" s="10" t="s">
        <v>3789</v>
      </c>
    </row>
    <row r="15" spans="1:3" ht="29" x14ac:dyDescent="0.35">
      <c r="A15" s="3" t="s">
        <v>3790</v>
      </c>
      <c r="B15" s="4" t="str">
        <f>LEFT(B39,LEN(B39)-2)</f>
        <v>Planeeritud (Planned)</v>
      </c>
      <c r="C15" s="24"/>
    </row>
    <row r="16" spans="1:3" ht="29" x14ac:dyDescent="0.35">
      <c r="A16" s="5" t="s">
        <v>3791</v>
      </c>
      <c r="B16" s="10" t="s">
        <v>3792</v>
      </c>
      <c r="C16" s="24"/>
    </row>
    <row r="17" spans="1:3" ht="29" x14ac:dyDescent="0.35">
      <c r="A17" s="3" t="s">
        <v>3793</v>
      </c>
      <c r="B17" s="4" t="s">
        <v>3794</v>
      </c>
      <c r="C17" s="24"/>
    </row>
    <row r="18" spans="1:3" ht="29" x14ac:dyDescent="0.35">
      <c r="A18" s="5" t="s">
        <v>3795</v>
      </c>
      <c r="B18" s="10" t="s">
        <v>3796</v>
      </c>
      <c r="C18" s="24"/>
    </row>
    <row r="19" spans="1:3" ht="29" x14ac:dyDescent="0.35">
      <c r="A19" s="3" t="s">
        <v>3797</v>
      </c>
      <c r="B19" s="4"/>
      <c r="C19" s="24"/>
    </row>
    <row r="20" spans="1:3" x14ac:dyDescent="0.35">
      <c r="C20" s="24"/>
    </row>
    <row r="21" spans="1:3" x14ac:dyDescent="0.35">
      <c r="C21" s="24"/>
    </row>
    <row r="22" spans="1:3" x14ac:dyDescent="0.35">
      <c r="A22" s="2" t="s">
        <v>3798</v>
      </c>
      <c r="C22" s="24"/>
    </row>
    <row r="23" spans="1:3" x14ac:dyDescent="0.35">
      <c r="A23" t="str">
        <f>Input!B3</f>
        <v>Otsene toetus (Economic)</v>
      </c>
      <c r="B23" t="s">
        <v>3799</v>
      </c>
    </row>
    <row r="24" spans="1:3" x14ac:dyDescent="0.35">
      <c r="A24" t="str">
        <f>Input!B4</f>
        <v>Haridus (Education)</v>
      </c>
    </row>
    <row r="25" spans="1:3" x14ac:dyDescent="0.35">
      <c r="A25" t="str">
        <f>Input!B5</f>
        <v>Maksundus (Fiscal)</v>
      </c>
    </row>
    <row r="26" spans="1:3" x14ac:dyDescent="0.35">
      <c r="A26" t="str">
        <f>Input!B6</f>
        <v>Teavitamine (Information)</v>
      </c>
    </row>
    <row r="27" spans="1:3" x14ac:dyDescent="0.35">
      <c r="A27" t="str">
        <f>Input!B7</f>
        <v>Planeerimine (Planning)</v>
      </c>
    </row>
    <row r="28" spans="1:3" x14ac:dyDescent="0.35">
      <c r="A28" t="str">
        <f>Input!B8</f>
        <v>Seadusandlus (Regulatory)</v>
      </c>
    </row>
    <row r="29" spans="1:3" x14ac:dyDescent="0.35">
      <c r="A29" t="str">
        <f>Input!B9</f>
        <v>Teadus- ja arendustegevus (Research)</v>
      </c>
    </row>
    <row r="30" spans="1:3" x14ac:dyDescent="0.35">
      <c r="A30" t="str">
        <f>Input!B10</f>
        <v>Vabatahtlik (Voluntary)</v>
      </c>
    </row>
    <row r="31" spans="1:3" x14ac:dyDescent="0.35">
      <c r="A31" t="str">
        <f>Input!B11</f>
        <v>Muu (Other)</v>
      </c>
    </row>
    <row r="32" spans="1:3" x14ac:dyDescent="0.35">
      <c r="A32" t="s">
        <v>3800</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3801</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3802</v>
      </c>
    </row>
    <row r="38" spans="1:7" x14ac:dyDescent="0.35">
      <c r="A38" t="str">
        <f>Input!C6</f>
        <v>Kavandamisel (Provisional)</v>
      </c>
    </row>
    <row r="39" spans="1:7" x14ac:dyDescent="0.35">
      <c r="A39" t="s">
        <v>3803</v>
      </c>
      <c r="B39" t="str">
        <f>CONCATENATE(IF(NOT(ISBLANK(B35)),A35&amp;"; ", ""),IF(NOT(ISBLANK(B36)),A36&amp;"; ",""),IF(NOT(ISBLANK(B37)),A37&amp;"; ",""),IF(NOT(ISBLANK(B38)),A38&amp;"; ",""))</f>
        <v xml:space="preserve">Planeeritud (Planned);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C184B490-D461-4877-B346-5EAF3AA290AE}">
          <x14:formula1>
            <xm:f>Input!$A$3:$A$40</xm:f>
          </x14:formula1>
          <xm:sqref>B1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58417-5F7C-473B-84BA-584C2E0A5797}">
  <sheetPr>
    <tabColor rgb="FFC4BD97"/>
    <pageSetUpPr fitToPage="1"/>
  </sheetPr>
  <dimension ref="A1:G47"/>
  <sheetViews>
    <sheetView topLeftCell="A5" workbookViewId="0">
      <selection activeCell="B7" sqref="B7"/>
    </sheetView>
  </sheetViews>
  <sheetFormatPr defaultColWidth="8.6328125" defaultRowHeight="14.5" x14ac:dyDescent="0.35"/>
  <cols>
    <col min="1" max="1" width="35.6328125" customWidth="1"/>
    <col min="2" max="2" width="64.6328125" customWidth="1"/>
  </cols>
  <sheetData>
    <row r="1" spans="1:2" x14ac:dyDescent="0.35">
      <c r="A1" s="3" t="s">
        <v>907</v>
      </c>
      <c r="B1" s="4" t="s">
        <v>908</v>
      </c>
    </row>
    <row r="2" spans="1:2" x14ac:dyDescent="0.35">
      <c r="A2" s="5" t="s">
        <v>909</v>
      </c>
      <c r="B2" s="6" t="s">
        <v>910</v>
      </c>
    </row>
    <row r="3" spans="1:2" x14ac:dyDescent="0.35">
      <c r="A3" s="3" t="s">
        <v>911</v>
      </c>
      <c r="B3" s="7" t="str">
        <f ca="1">MID(CELL("filename",A1),FIND("]",CELL("filename",A1))+1,255)</f>
        <v>EN3</v>
      </c>
    </row>
    <row r="4" spans="1:2" x14ac:dyDescent="0.35">
      <c r="A4" s="5" t="s">
        <v>912</v>
      </c>
      <c r="B4" s="6" t="s">
        <v>913</v>
      </c>
    </row>
    <row r="5" spans="1:2" ht="43.5" x14ac:dyDescent="0.35">
      <c r="A5" s="3" t="s">
        <v>914</v>
      </c>
      <c r="B5" s="7" t="s">
        <v>915</v>
      </c>
    </row>
    <row r="6" spans="1:2" x14ac:dyDescent="0.35">
      <c r="A6" s="5" t="s">
        <v>916</v>
      </c>
      <c r="B6" s="6"/>
    </row>
    <row r="7" spans="1:2" ht="348" x14ac:dyDescent="0.35">
      <c r="A7" s="3" t="s">
        <v>917</v>
      </c>
      <c r="B7" s="7" t="s">
        <v>918</v>
      </c>
    </row>
    <row r="8" spans="1:2" ht="29" x14ac:dyDescent="0.35">
      <c r="A8" s="8" t="s">
        <v>919</v>
      </c>
      <c r="B8" s="6" t="s">
        <v>920</v>
      </c>
    </row>
    <row r="9" spans="1:2" ht="29" x14ac:dyDescent="0.35">
      <c r="A9" s="3" t="s">
        <v>921</v>
      </c>
      <c r="B9" s="4" t="s">
        <v>922</v>
      </c>
    </row>
    <row r="10" spans="1:2" ht="29" x14ac:dyDescent="0.35">
      <c r="A10" s="5" t="s">
        <v>923</v>
      </c>
      <c r="B10" s="14" t="s">
        <v>924</v>
      </c>
    </row>
    <row r="11" spans="1:2" x14ac:dyDescent="0.35">
      <c r="A11" s="3" t="s">
        <v>925</v>
      </c>
      <c r="B11" s="7"/>
    </row>
    <row r="12" spans="1:2" x14ac:dyDescent="0.35">
      <c r="A12" s="5" t="s">
        <v>926</v>
      </c>
      <c r="B12" s="9"/>
    </row>
    <row r="13" spans="1:2" x14ac:dyDescent="0.35">
      <c r="A13" s="3" t="s">
        <v>927</v>
      </c>
      <c r="B13" s="4" t="str">
        <f>LEFT(B32,LEN(B32)-2)</f>
        <v>Otsene toetus (Economic)</v>
      </c>
    </row>
    <row r="14" spans="1:2" ht="130.5" x14ac:dyDescent="0.35">
      <c r="A14" s="5" t="s">
        <v>928</v>
      </c>
      <c r="B14" s="10" t="s">
        <v>929</v>
      </c>
    </row>
    <row r="15" spans="1:2" ht="29" x14ac:dyDescent="0.35">
      <c r="A15" s="3" t="s">
        <v>930</v>
      </c>
      <c r="B15" s="4" t="str">
        <f>LEFT(B39,LEN(B39)-2)</f>
        <v>Käimasolev (Implemented)</v>
      </c>
    </row>
    <row r="16" spans="1:2" ht="29" x14ac:dyDescent="0.35">
      <c r="A16" s="5" t="s">
        <v>931</v>
      </c>
      <c r="B16" s="10" t="s">
        <v>932</v>
      </c>
    </row>
    <row r="17" spans="1:2" ht="29" x14ac:dyDescent="0.35">
      <c r="A17" s="3" t="s">
        <v>933</v>
      </c>
      <c r="B17" s="4" t="s">
        <v>934</v>
      </c>
    </row>
    <row r="18" spans="1:2" ht="29" x14ac:dyDescent="0.35">
      <c r="A18" s="5" t="s">
        <v>935</v>
      </c>
      <c r="B18" s="10" t="s">
        <v>936</v>
      </c>
    </row>
    <row r="19" spans="1:2" ht="29" x14ac:dyDescent="0.35">
      <c r="A19" s="3" t="s">
        <v>937</v>
      </c>
      <c r="B19" s="4"/>
    </row>
    <row r="20" spans="1:2" x14ac:dyDescent="0.35">
      <c r="A20" s="5" t="s">
        <v>938</v>
      </c>
      <c r="B20" s="10" t="s">
        <v>939</v>
      </c>
    </row>
    <row r="22" spans="1:2" x14ac:dyDescent="0.35">
      <c r="A22" s="2" t="s">
        <v>940</v>
      </c>
    </row>
    <row r="23" spans="1:2" x14ac:dyDescent="0.35">
      <c r="A23" t="str">
        <f>Input!B3</f>
        <v>Otsene toetus (Economic)</v>
      </c>
      <c r="B23" t="s">
        <v>941</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942</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943</v>
      </c>
    </row>
    <row r="35" spans="1:7" x14ac:dyDescent="0.35">
      <c r="A35" t="str">
        <f>Input!C3</f>
        <v>Rakendatud (Adopted or Expired)</v>
      </c>
    </row>
    <row r="36" spans="1:7" x14ac:dyDescent="0.35">
      <c r="A36" t="str">
        <f>Input!C4</f>
        <v>Käimasolev (Implemented)</v>
      </c>
      <c r="B36" t="s">
        <v>944</v>
      </c>
    </row>
    <row r="37" spans="1:7" x14ac:dyDescent="0.35">
      <c r="A37" t="str">
        <f>Input!C5</f>
        <v>Planeeritud (Planned)</v>
      </c>
    </row>
    <row r="38" spans="1:7" x14ac:dyDescent="0.35">
      <c r="A38" t="str">
        <f>Input!C6</f>
        <v>Kavandamisel (Provisional)</v>
      </c>
    </row>
    <row r="39" spans="1:7" x14ac:dyDescent="0.35">
      <c r="A39" t="s">
        <v>945</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DCFE8D04-771D-43FB-B446-45E6D574B088}">
          <x14:formula1>
            <xm:f>Input!$A$3:$A$40</xm:f>
          </x14:formula1>
          <xm:sqref>B1</xm:sqref>
        </x14:dataValidation>
      </x14:dataValidation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76261-ADA6-4C25-BBA2-0F4A0E7FD5A1}">
  <sheetPr codeName="Leht39">
    <tabColor rgb="FFFFC000"/>
    <pageSetUpPr fitToPage="1"/>
  </sheetPr>
  <dimension ref="A1:G47"/>
  <sheetViews>
    <sheetView workbookViewId="0">
      <selection activeCell="F16" sqref="F16"/>
    </sheetView>
  </sheetViews>
  <sheetFormatPr defaultColWidth="8.6328125" defaultRowHeight="14.5" x14ac:dyDescent="0.35"/>
  <cols>
    <col min="1" max="1" width="35.6328125" customWidth="1"/>
    <col min="2" max="2" width="64.6328125" customWidth="1"/>
  </cols>
  <sheetData>
    <row r="1" spans="1:2" x14ac:dyDescent="0.35">
      <c r="A1" s="3" t="s">
        <v>3804</v>
      </c>
      <c r="B1" s="4" t="s">
        <v>3805</v>
      </c>
    </row>
    <row r="2" spans="1:2" x14ac:dyDescent="0.35">
      <c r="A2" s="5" t="s">
        <v>3806</v>
      </c>
      <c r="B2" s="6"/>
    </row>
    <row r="3" spans="1:2" x14ac:dyDescent="0.35">
      <c r="A3" s="3" t="s">
        <v>3807</v>
      </c>
      <c r="B3" s="7" t="str">
        <f ca="1">MID(CELL("filename",A1),FIND("]",CELL("filename",A1))+1,255)</f>
        <v>PM1</v>
      </c>
    </row>
    <row r="4" spans="1:2" x14ac:dyDescent="0.35">
      <c r="A4" s="5" t="s">
        <v>3808</v>
      </c>
      <c r="B4" s="6" t="s">
        <v>3809</v>
      </c>
    </row>
    <row r="5" spans="1:2" ht="43.5" x14ac:dyDescent="0.35">
      <c r="A5" s="3" t="s">
        <v>3810</v>
      </c>
      <c r="B5" s="7" t="s">
        <v>3811</v>
      </c>
    </row>
    <row r="6" spans="1:2" x14ac:dyDescent="0.35">
      <c r="A6" s="5" t="s">
        <v>3812</v>
      </c>
      <c r="B6" s="6"/>
    </row>
    <row r="7" spans="1:2" ht="114" customHeight="1" x14ac:dyDescent="0.35">
      <c r="A7" s="3" t="s">
        <v>3813</v>
      </c>
      <c r="B7" s="7" t="s">
        <v>3814</v>
      </c>
    </row>
    <row r="8" spans="1:2" ht="29" x14ac:dyDescent="0.35">
      <c r="A8" s="8" t="s">
        <v>3815</v>
      </c>
      <c r="B8" s="6" t="s">
        <v>3816</v>
      </c>
    </row>
    <row r="9" spans="1:2" x14ac:dyDescent="0.35">
      <c r="A9" s="3" t="s">
        <v>3817</v>
      </c>
      <c r="B9" s="7" t="s">
        <v>3818</v>
      </c>
    </row>
    <row r="10" spans="1:2" ht="29" x14ac:dyDescent="0.35">
      <c r="A10" s="5" t="s">
        <v>3819</v>
      </c>
      <c r="B10" s="6" t="s">
        <v>3820</v>
      </c>
    </row>
    <row r="11" spans="1:2" x14ac:dyDescent="0.35">
      <c r="A11" s="3" t="s">
        <v>3821</v>
      </c>
      <c r="B11" s="7"/>
    </row>
    <row r="12" spans="1:2" x14ac:dyDescent="0.35">
      <c r="A12" s="5" t="s">
        <v>3822</v>
      </c>
      <c r="B12" s="9"/>
    </row>
    <row r="13" spans="1:2" x14ac:dyDescent="0.35">
      <c r="A13" s="3" t="s">
        <v>3823</v>
      </c>
      <c r="B13" s="4" t="str">
        <f>LEFT(B32,LEN(B32)-2)</f>
        <v>Otsene toetus (Economic); Seadusandlus (Regulatory)</v>
      </c>
    </row>
    <row r="14" spans="1:2" ht="87" x14ac:dyDescent="0.35">
      <c r="A14" s="5" t="s">
        <v>3824</v>
      </c>
      <c r="B14" s="44" t="s">
        <v>3825</v>
      </c>
    </row>
    <row r="15" spans="1:2" ht="29" x14ac:dyDescent="0.35">
      <c r="A15" s="3" t="s">
        <v>3826</v>
      </c>
      <c r="B15" s="4" t="str">
        <f>LEFT(B39,LEN(B39)-2)</f>
        <v>Käimasolev (Implemented)</v>
      </c>
    </row>
    <row r="16" spans="1:2" ht="29" x14ac:dyDescent="0.35">
      <c r="A16" s="5" t="s">
        <v>3827</v>
      </c>
      <c r="B16" s="10" t="s">
        <v>3828</v>
      </c>
    </row>
    <row r="17" spans="1:2" ht="29" x14ac:dyDescent="0.35">
      <c r="A17" s="3" t="s">
        <v>3829</v>
      </c>
      <c r="B17" s="4" t="s">
        <v>3830</v>
      </c>
    </row>
    <row r="18" spans="1:2" ht="29" x14ac:dyDescent="0.35">
      <c r="A18" s="5" t="s">
        <v>3831</v>
      </c>
      <c r="B18" s="10" t="s">
        <v>3832</v>
      </c>
    </row>
    <row r="19" spans="1:2" ht="29" x14ac:dyDescent="0.35">
      <c r="A19" s="3" t="s">
        <v>3833</v>
      </c>
      <c r="B19" s="4"/>
    </row>
    <row r="20" spans="1:2" x14ac:dyDescent="0.35">
      <c r="A20" s="5" t="s">
        <v>3834</v>
      </c>
      <c r="B20" s="10"/>
    </row>
    <row r="22" spans="1:2" x14ac:dyDescent="0.35">
      <c r="A22" s="2" t="s">
        <v>3835</v>
      </c>
    </row>
    <row r="23" spans="1:2" x14ac:dyDescent="0.35">
      <c r="A23" t="str">
        <f>Input!B3</f>
        <v>Otsene toetus (Economic)</v>
      </c>
      <c r="B23" t="s">
        <v>3836</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3837</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3838</v>
      </c>
      <c r="B32" t="str">
        <f>CONCATENATE(IF(NOT(ISBLANK(B23)),A23&amp;"; ",""),IF(NOT(ISBLANK(B24)),A24&amp;"; ",""),IF(NOT(ISBLANK(B25)),A25&amp;"; ",""),IF(NOT(ISBLANK(B26)),A26&amp;"; ",""),IF(NOT(ISBLANK(B27)),A27&amp;"; ",""),IF(NOT(ISBLANK(B28)),A28&amp;"; ",""),IF(NOT(ISBLANK(B29)),A29&amp;"; ",""),IF(NOT(ISBLANK(B30)),A30&amp;"; ",""),,IF(NOT(ISBLANK(B31)),A31&amp;"; ",""))</f>
        <v xml:space="preserve">Otsene toetus (Economic); Seadusandlus (Regulatory); </v>
      </c>
    </row>
    <row r="34" spans="1:7" x14ac:dyDescent="0.35">
      <c r="A34" s="2" t="s">
        <v>3839</v>
      </c>
    </row>
    <row r="35" spans="1:7" x14ac:dyDescent="0.35">
      <c r="A35" t="str">
        <f>Input!C3</f>
        <v>Rakendatud (Adopted or Expired)</v>
      </c>
    </row>
    <row r="36" spans="1:7" x14ac:dyDescent="0.35">
      <c r="A36" t="str">
        <f>Input!C4</f>
        <v>Käimasolev (Implemented)</v>
      </c>
      <c r="B36" t="s">
        <v>3840</v>
      </c>
    </row>
    <row r="37" spans="1:7" x14ac:dyDescent="0.35">
      <c r="A37" t="str">
        <f>Input!C5</f>
        <v>Planeeritud (Planned)</v>
      </c>
    </row>
    <row r="38" spans="1:7" x14ac:dyDescent="0.35">
      <c r="A38" t="str">
        <f>Input!C6</f>
        <v>Kavandamisel (Provisional)</v>
      </c>
    </row>
    <row r="39" spans="1:7" x14ac:dyDescent="0.35">
      <c r="A39" t="s">
        <v>3841</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EE84995-AAFC-4666-A59C-AA4024758747}">
          <x14:formula1>
            <xm:f>Input!$A$3:$A$40</xm:f>
          </x14:formula1>
          <xm:sqref>B1</xm:sqref>
        </x14:dataValidation>
      </x14:dataValidations>
    </ext>
  </extLst>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1B99B-ABA7-43A0-A4D6-2079132142B6}">
  <sheetPr codeName="Leht40">
    <tabColor rgb="FFFFC000"/>
    <pageSetUpPr fitToPage="1"/>
  </sheetPr>
  <dimension ref="A1:G47"/>
  <sheetViews>
    <sheetView workbookViewId="0">
      <selection activeCell="M21" sqref="M21"/>
    </sheetView>
  </sheetViews>
  <sheetFormatPr defaultColWidth="8.6328125" defaultRowHeight="14.5" x14ac:dyDescent="0.35"/>
  <cols>
    <col min="1" max="1" width="35.6328125" customWidth="1"/>
    <col min="2" max="2" width="87.453125" customWidth="1"/>
  </cols>
  <sheetData>
    <row r="1" spans="1:2" x14ac:dyDescent="0.35">
      <c r="A1" s="3" t="s">
        <v>3842</v>
      </c>
      <c r="B1" s="4" t="s">
        <v>3843</v>
      </c>
    </row>
    <row r="2" spans="1:2" x14ac:dyDescent="0.35">
      <c r="A2" s="5" t="s">
        <v>3844</v>
      </c>
      <c r="B2" s="6"/>
    </row>
    <row r="3" spans="1:2" x14ac:dyDescent="0.35">
      <c r="A3" s="3" t="s">
        <v>3845</v>
      </c>
      <c r="B3" s="7" t="str">
        <f ca="1">MID(CELL("filename",A1),FIND("]",CELL("filename",A1))+1,255)</f>
        <v>PM2</v>
      </c>
    </row>
    <row r="4" spans="1:2" x14ac:dyDescent="0.35">
      <c r="A4" s="5" t="s">
        <v>3846</v>
      </c>
      <c r="B4" s="6" t="s">
        <v>3847</v>
      </c>
    </row>
    <row r="5" spans="1:2" ht="63.75" customHeight="1" x14ac:dyDescent="0.35">
      <c r="A5" s="3" t="s">
        <v>3848</v>
      </c>
      <c r="B5" s="7" t="s">
        <v>3849</v>
      </c>
    </row>
    <row r="6" spans="1:2" x14ac:dyDescent="0.35">
      <c r="A6" s="5" t="s">
        <v>3850</v>
      </c>
      <c r="B6" s="6"/>
    </row>
    <row r="7" spans="1:2" ht="304.5" x14ac:dyDescent="0.35">
      <c r="A7" s="3" t="s">
        <v>3851</v>
      </c>
      <c r="B7" s="82" t="s">
        <v>3852</v>
      </c>
    </row>
    <row r="8" spans="1:2" ht="29" x14ac:dyDescent="0.35">
      <c r="A8" s="8" t="s">
        <v>3853</v>
      </c>
      <c r="B8" s="6" t="s">
        <v>3854</v>
      </c>
    </row>
    <row r="9" spans="1:2" x14ac:dyDescent="0.35">
      <c r="A9" s="3" t="s">
        <v>3855</v>
      </c>
      <c r="B9" s="7" t="s">
        <v>3856</v>
      </c>
    </row>
    <row r="10" spans="1:2" ht="29" x14ac:dyDescent="0.35">
      <c r="A10" s="5" t="s">
        <v>3857</v>
      </c>
      <c r="B10" s="6" t="s">
        <v>3858</v>
      </c>
    </row>
    <row r="11" spans="1:2" x14ac:dyDescent="0.35">
      <c r="A11" s="3" t="s">
        <v>3859</v>
      </c>
      <c r="B11" s="7"/>
    </row>
    <row r="12" spans="1:2" x14ac:dyDescent="0.35">
      <c r="A12" s="5" t="s">
        <v>3860</v>
      </c>
      <c r="B12" s="9"/>
    </row>
    <row r="13" spans="1:2" x14ac:dyDescent="0.35">
      <c r="A13" s="3" t="s">
        <v>3861</v>
      </c>
      <c r="B13" s="4" t="str">
        <f>LEFT(B32,LEN(B32)-2)</f>
        <v>Otsene toetus (Economic); Seadusandlus (Regulatory)</v>
      </c>
    </row>
    <row r="14" spans="1:2" ht="58" x14ac:dyDescent="0.35">
      <c r="A14" s="5" t="s">
        <v>3862</v>
      </c>
      <c r="B14" s="44" t="s">
        <v>3863</v>
      </c>
    </row>
    <row r="15" spans="1:2" ht="29" x14ac:dyDescent="0.35">
      <c r="A15" s="3" t="s">
        <v>3864</v>
      </c>
      <c r="B15" s="4" t="str">
        <f>LEFT(B39,LEN(B39)-2)</f>
        <v>Käimasolev (Implemented)</v>
      </c>
    </row>
    <row r="16" spans="1:2" ht="29" x14ac:dyDescent="0.35">
      <c r="A16" s="5" t="s">
        <v>3865</v>
      </c>
      <c r="B16" s="10" t="s">
        <v>3866</v>
      </c>
    </row>
    <row r="17" spans="1:2" ht="29" x14ac:dyDescent="0.35">
      <c r="A17" s="3" t="s">
        <v>3867</v>
      </c>
      <c r="B17" s="4" t="s">
        <v>3868</v>
      </c>
    </row>
    <row r="18" spans="1:2" ht="29" x14ac:dyDescent="0.35">
      <c r="A18" s="5" t="s">
        <v>3869</v>
      </c>
      <c r="B18" s="10" t="s">
        <v>3870</v>
      </c>
    </row>
    <row r="19" spans="1:2" ht="29" x14ac:dyDescent="0.35">
      <c r="A19" s="3" t="s">
        <v>3871</v>
      </c>
      <c r="B19" s="4"/>
    </row>
    <row r="20" spans="1:2" x14ac:dyDescent="0.35">
      <c r="A20" s="5" t="s">
        <v>3872</v>
      </c>
      <c r="B20" s="10" t="s">
        <v>3873</v>
      </c>
    </row>
    <row r="22" spans="1:2" x14ac:dyDescent="0.35">
      <c r="A22" s="2" t="s">
        <v>3874</v>
      </c>
    </row>
    <row r="23" spans="1:2" x14ac:dyDescent="0.35">
      <c r="A23" t="str">
        <f>Input!B3</f>
        <v>Otsene toetus (Economic)</v>
      </c>
      <c r="B23" t="s">
        <v>3875</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3876</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3877</v>
      </c>
      <c r="B32" t="str">
        <f>CONCATENATE(IF(NOT(ISBLANK(B23)),A23&amp;"; ",""),IF(NOT(ISBLANK(B24)),A24&amp;"; ",""),IF(NOT(ISBLANK(B25)),A25&amp;"; ",""),IF(NOT(ISBLANK(B26)),A26&amp;"; ",""),IF(NOT(ISBLANK(B27)),A27&amp;"; ",""),IF(NOT(ISBLANK(B28)),A28&amp;"; ",""),IF(NOT(ISBLANK(B29)),A29&amp;"; ",""),IF(NOT(ISBLANK(B30)),A30&amp;"; ",""),,IF(NOT(ISBLANK(B31)),A31&amp;"; ",""))</f>
        <v xml:space="preserve">Otsene toetus (Economic); Seadusandlus (Regulatory); </v>
      </c>
    </row>
    <row r="34" spans="1:7" x14ac:dyDescent="0.35">
      <c r="A34" s="2" t="s">
        <v>3878</v>
      </c>
    </row>
    <row r="35" spans="1:7" x14ac:dyDescent="0.35">
      <c r="A35" t="str">
        <f>Input!C3</f>
        <v>Rakendatud (Adopted or Expired)</v>
      </c>
    </row>
    <row r="36" spans="1:7" x14ac:dyDescent="0.35">
      <c r="A36" t="str">
        <f>Input!C4</f>
        <v>Käimasolev (Implemented)</v>
      </c>
      <c r="B36" t="s">
        <v>3879</v>
      </c>
    </row>
    <row r="37" spans="1:7" x14ac:dyDescent="0.35">
      <c r="A37" t="str">
        <f>Input!C5</f>
        <v>Planeeritud (Planned)</v>
      </c>
    </row>
    <row r="38" spans="1:7" x14ac:dyDescent="0.35">
      <c r="A38" t="str">
        <f>Input!C6</f>
        <v>Kavandamisel (Provisional)</v>
      </c>
    </row>
    <row r="39" spans="1:7" x14ac:dyDescent="0.35">
      <c r="A39" t="s">
        <v>3880</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174AFCD-B597-4548-B4B8-4F1481FE117F}">
          <x14:formula1>
            <xm:f>Input!$A$3:$A$40</xm:f>
          </x14:formula1>
          <xm:sqref>B1</xm:sqref>
        </x14:dataValidation>
      </x14:dataValidations>
    </ext>
  </extLst>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4D966-997A-4EA6-AD11-07D7EBE20BC4}">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3881</v>
      </c>
      <c r="B1" s="4" t="s">
        <v>3882</v>
      </c>
    </row>
    <row r="2" spans="1:2" x14ac:dyDescent="0.35">
      <c r="A2" s="5" t="s">
        <v>3883</v>
      </c>
      <c r="B2" s="6"/>
    </row>
    <row r="3" spans="1:2" x14ac:dyDescent="0.35">
      <c r="A3" s="3" t="s">
        <v>3884</v>
      </c>
      <c r="B3" s="7"/>
    </row>
    <row r="4" spans="1:2" ht="29" x14ac:dyDescent="0.35">
      <c r="A4" s="5" t="s">
        <v>3885</v>
      </c>
      <c r="B4" s="19" t="s">
        <v>3886</v>
      </c>
    </row>
    <row r="5" spans="1:2" x14ac:dyDescent="0.35">
      <c r="A5" s="3" t="s">
        <v>3887</v>
      </c>
      <c r="B5" s="7" t="s">
        <v>3888</v>
      </c>
    </row>
    <row r="6" spans="1:2" x14ac:dyDescent="0.35">
      <c r="A6" s="5" t="s">
        <v>3889</v>
      </c>
      <c r="B6" s="6"/>
    </row>
    <row r="7" spans="1:2" ht="261" x14ac:dyDescent="0.35">
      <c r="A7" s="3" t="s">
        <v>3890</v>
      </c>
      <c r="B7" s="7" t="s">
        <v>3891</v>
      </c>
    </row>
    <row r="8" spans="1:2" ht="29" x14ac:dyDescent="0.35">
      <c r="A8" s="8" t="s">
        <v>3892</v>
      </c>
      <c r="B8" s="6" t="s">
        <v>3893</v>
      </c>
    </row>
    <row r="9" spans="1:2" x14ac:dyDescent="0.35">
      <c r="A9" s="3" t="s">
        <v>3894</v>
      </c>
      <c r="B9" s="7" t="s">
        <v>3895</v>
      </c>
    </row>
    <row r="10" spans="1:2" ht="29" x14ac:dyDescent="0.35">
      <c r="A10" s="5" t="s">
        <v>3896</v>
      </c>
      <c r="B10" s="6" t="s">
        <v>3897</v>
      </c>
    </row>
    <row r="11" spans="1:2" x14ac:dyDescent="0.35">
      <c r="A11" s="3" t="s">
        <v>3898</v>
      </c>
      <c r="B11" s="7"/>
    </row>
    <row r="12" spans="1:2" x14ac:dyDescent="0.35">
      <c r="A12" s="5" t="s">
        <v>3899</v>
      </c>
      <c r="B12" s="9"/>
    </row>
    <row r="13" spans="1:2" x14ac:dyDescent="0.35">
      <c r="A13" s="3" t="s">
        <v>3900</v>
      </c>
      <c r="B13" s="4" t="str">
        <f>LEFT(B32,LEN(B32)-2)</f>
        <v>Otsene toetus (Economic)</v>
      </c>
    </row>
    <row r="14" spans="1:2" ht="29" x14ac:dyDescent="0.35">
      <c r="A14" s="5" t="s">
        <v>3901</v>
      </c>
      <c r="B14" s="44" t="s">
        <v>3902</v>
      </c>
    </row>
    <row r="15" spans="1:2" ht="29" x14ac:dyDescent="0.35">
      <c r="A15" s="3" t="s">
        <v>3903</v>
      </c>
      <c r="B15" s="4" t="str">
        <f>LEFT(B39,LEN(B39)-2)</f>
        <v>Rakendatud (Adopted or Expired)</v>
      </c>
    </row>
    <row r="16" spans="1:2" ht="29" x14ac:dyDescent="0.35">
      <c r="A16" s="5" t="s">
        <v>3904</v>
      </c>
      <c r="B16" s="10" t="s">
        <v>3905</v>
      </c>
    </row>
    <row r="17" spans="1:2" ht="29" x14ac:dyDescent="0.35">
      <c r="A17" s="3" t="s">
        <v>3906</v>
      </c>
      <c r="B17" s="4" t="s">
        <v>3907</v>
      </c>
    </row>
    <row r="18" spans="1:2" ht="29" x14ac:dyDescent="0.35">
      <c r="A18" s="5" t="s">
        <v>3908</v>
      </c>
      <c r="B18" s="10" t="s">
        <v>3909</v>
      </c>
    </row>
    <row r="19" spans="1:2" ht="29" x14ac:dyDescent="0.35">
      <c r="A19" s="3" t="s">
        <v>3910</v>
      </c>
      <c r="B19" s="4" t="s">
        <v>3911</v>
      </c>
    </row>
    <row r="22" spans="1:2" x14ac:dyDescent="0.35">
      <c r="A22" s="2" t="s">
        <v>3912</v>
      </c>
    </row>
    <row r="23" spans="1:2" x14ac:dyDescent="0.35">
      <c r="A23" t="str">
        <f>Input!B3</f>
        <v>Otsene toetus (Economic)</v>
      </c>
      <c r="B23" t="s">
        <v>3913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3914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3915</v>
      </c>
    </row>
    <row r="35" spans="1:7" x14ac:dyDescent="0.35">
      <c r="A35" t="str">
        <f>Input!C3</f>
        <v>Rakendatud (Adopted or Expired)</v>
      </c>
      <c r="B35" t="s">
        <v>3916</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3917</v>
      </c>
      <c r="B39" t="str">
        <f>CONCATENATE(IF(NOT(ISBLANK(B35)),A35&amp;"; ", ""),IF(NOT(ISBLANK(B36)),A36&amp;"; ",""),IF(NOT(ISBLANK(B37)),A37&amp;"; ",""),IF(NOT(ISBLANK(B38)),A38&amp;"; ",""))</f>
        <v xml:space="preserve">Rakendatud (Adopted or Expired); </v>
      </c>
    </row>
    <row r="47" spans="1:7" x14ac:dyDescent="0.35">
      <c r="G47" s="15"/>
    </row>
  </sheetData>
  <hyperlinks>
    <hyperlink ref="B19" r:id="rId1" xr:uid="{E0B377AC-124D-4FEB-A3F6-19767B84AF82}"/>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E59CF89-209B-4CFC-B78C-1FB760872F00}">
          <x14:formula1>
            <xm:f>Input!$A$3:$A$40</xm:f>
          </x14:formula1>
          <xm:sqref>B1</xm:sqref>
        </x14:dataValidation>
      </x14:dataValidations>
    </ext>
  </extLst>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BE4A5-676A-430D-B736-79EDFE3BD903}">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3918</v>
      </c>
      <c r="B1" s="4" t="s">
        <v>3919</v>
      </c>
    </row>
    <row r="2" spans="1:2" x14ac:dyDescent="0.35">
      <c r="A2" s="5" t="s">
        <v>3920</v>
      </c>
      <c r="B2" s="6"/>
    </row>
    <row r="3" spans="1:2" x14ac:dyDescent="0.35">
      <c r="A3" s="3" t="s">
        <v>3921</v>
      </c>
      <c r="B3" s="7" t="str">
        <f ca="1">MID(CELL("filename",A1),FIND("]",CELL("filename",A1))+1,255)</f>
        <v>PM4</v>
      </c>
    </row>
    <row r="4" spans="1:2" x14ac:dyDescent="0.35">
      <c r="A4" s="5" t="s">
        <v>3922</v>
      </c>
      <c r="B4" s="6" t="s">
        <v>3923</v>
      </c>
    </row>
    <row r="5" spans="1:2" ht="43.5" x14ac:dyDescent="0.35">
      <c r="A5" s="3" t="s">
        <v>3924</v>
      </c>
      <c r="B5" s="7" t="s">
        <v>3925</v>
      </c>
    </row>
    <row r="6" spans="1:2" x14ac:dyDescent="0.35">
      <c r="A6" s="5" t="s">
        <v>3926</v>
      </c>
      <c r="B6" s="6"/>
    </row>
    <row r="7" spans="1:2" ht="129.75" customHeight="1" x14ac:dyDescent="0.35">
      <c r="A7" s="3" t="s">
        <v>3927</v>
      </c>
      <c r="B7" s="7" t="s">
        <v>3928</v>
      </c>
    </row>
    <row r="8" spans="1:2" ht="29" x14ac:dyDescent="0.35">
      <c r="A8" s="8" t="s">
        <v>3929</v>
      </c>
      <c r="B8" s="6" t="s">
        <v>3930</v>
      </c>
    </row>
    <row r="9" spans="1:2" x14ac:dyDescent="0.35">
      <c r="A9" s="3" t="s">
        <v>3931</v>
      </c>
      <c r="B9" s="7" t="s">
        <v>3932</v>
      </c>
    </row>
    <row r="10" spans="1:2" ht="29" x14ac:dyDescent="0.35">
      <c r="A10" s="5" t="s">
        <v>3933</v>
      </c>
      <c r="B10" s="6" t="s">
        <v>3934</v>
      </c>
    </row>
    <row r="11" spans="1:2" x14ac:dyDescent="0.35">
      <c r="A11" s="3" t="s">
        <v>3935</v>
      </c>
      <c r="B11" s="7"/>
    </row>
    <row r="12" spans="1:2" x14ac:dyDescent="0.35">
      <c r="A12" s="5" t="s">
        <v>3936</v>
      </c>
      <c r="B12" s="9"/>
    </row>
    <row r="13" spans="1:2" x14ac:dyDescent="0.35">
      <c r="A13" s="3" t="s">
        <v>3937</v>
      </c>
      <c r="B13" s="4" t="str">
        <f>LEFT(B32,LEN(B32)-2)</f>
        <v>Haridus (Education); Teavitamine (Information)</v>
      </c>
    </row>
    <row r="14" spans="1:2" ht="130.5" x14ac:dyDescent="0.35">
      <c r="A14" s="5" t="s">
        <v>3938</v>
      </c>
      <c r="B14" s="44" t="s">
        <v>3939</v>
      </c>
    </row>
    <row r="15" spans="1:2" ht="29" x14ac:dyDescent="0.35">
      <c r="A15" s="3" t="s">
        <v>3940</v>
      </c>
      <c r="B15" s="4" t="str">
        <f>LEFT(B39,LEN(B39)-2)</f>
        <v>Käimasolev (Implemented)</v>
      </c>
    </row>
    <row r="16" spans="1:2" ht="29" x14ac:dyDescent="0.35">
      <c r="A16" s="5" t="s">
        <v>3941</v>
      </c>
      <c r="B16" s="10" t="s">
        <v>3942</v>
      </c>
    </row>
    <row r="17" spans="1:2" ht="29" x14ac:dyDescent="0.35">
      <c r="A17" s="3" t="s">
        <v>3943</v>
      </c>
      <c r="B17" s="4" t="s">
        <v>3944</v>
      </c>
    </row>
    <row r="18" spans="1:2" ht="29" x14ac:dyDescent="0.35">
      <c r="A18" s="5" t="s">
        <v>3945</v>
      </c>
      <c r="B18" s="10" t="s">
        <v>3946</v>
      </c>
    </row>
    <row r="19" spans="1:2" ht="29" x14ac:dyDescent="0.35">
      <c r="A19" s="3" t="s">
        <v>3947</v>
      </c>
      <c r="B19" s="4"/>
    </row>
    <row r="20" spans="1:2" x14ac:dyDescent="0.35">
      <c r="A20" s="5" t="s">
        <v>3948</v>
      </c>
      <c r="B20" s="10"/>
    </row>
    <row r="22" spans="1:2" x14ac:dyDescent="0.35">
      <c r="A22" s="2" t="s">
        <v>3949</v>
      </c>
    </row>
    <row r="23" spans="1:2" x14ac:dyDescent="0.35">
      <c r="A23" t="str">
        <f>Input!B3</f>
        <v>Otsene toetus (Economic)</v>
      </c>
    </row>
    <row r="24" spans="1:2" x14ac:dyDescent="0.35">
      <c r="A24" t="str">
        <f>Input!B4</f>
        <v>Haridus (Education)</v>
      </c>
      <c r="B24" t="s">
        <v>3950</v>
      </c>
    </row>
    <row r="25" spans="1:2" x14ac:dyDescent="0.35">
      <c r="A25" t="str">
        <f>Input!B5</f>
        <v>Maksundus (Fiscal)</v>
      </c>
    </row>
    <row r="26" spans="1:2" x14ac:dyDescent="0.35">
      <c r="A26" t="str">
        <f>Input!B6</f>
        <v>Teavitamine (Information)</v>
      </c>
      <c r="B26" t="s">
        <v>3951</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3952</v>
      </c>
      <c r="B32" t="str">
        <f>CONCATENATE(IF(NOT(ISBLANK(B23)),A23&amp;"; ",""),IF(NOT(ISBLANK(B24)),A24&amp;"; ",""),IF(NOT(ISBLANK(B25)),A25&amp;"; ",""),IF(NOT(ISBLANK(B26)),A26&amp;"; ",""),IF(NOT(ISBLANK(B27)),A27&amp;"; ",""),IF(NOT(ISBLANK(B28)),A28&amp;"; ",""),IF(NOT(ISBLANK(B29)),A29&amp;"; ",""),IF(NOT(ISBLANK(B30)),A30&amp;"; ",""),,IF(NOT(ISBLANK(B31)),A31&amp;"; ",""))</f>
        <v xml:space="preserve">Haridus (Education); Teavitamine (Information); </v>
      </c>
    </row>
    <row r="34" spans="1:7" x14ac:dyDescent="0.35">
      <c r="A34" s="2" t="s">
        <v>3953</v>
      </c>
    </row>
    <row r="35" spans="1:7" x14ac:dyDescent="0.35">
      <c r="A35" t="str">
        <f>Input!C3</f>
        <v>Rakendatud (Adopted or Expired)</v>
      </c>
    </row>
    <row r="36" spans="1:7" x14ac:dyDescent="0.35">
      <c r="A36" t="str">
        <f>Input!C4</f>
        <v>Käimasolev (Implemented)</v>
      </c>
      <c r="B36" t="s">
        <v>3954</v>
      </c>
    </row>
    <row r="37" spans="1:7" x14ac:dyDescent="0.35">
      <c r="A37" t="str">
        <f>Input!C5</f>
        <v>Planeeritud (Planned)</v>
      </c>
    </row>
    <row r="38" spans="1:7" x14ac:dyDescent="0.35">
      <c r="A38" t="str">
        <f>Input!C6</f>
        <v>Kavandamisel (Provisional)</v>
      </c>
    </row>
    <row r="39" spans="1:7" x14ac:dyDescent="0.35">
      <c r="A39" t="s">
        <v>3955</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370F85E-A2B6-4CC0-9E5E-EF914DC9751F}">
          <x14:formula1>
            <xm:f>Input!$A$3:$A$40</xm:f>
          </x14:formula1>
          <xm:sqref>B1</xm:sqref>
        </x14:dataValidation>
      </x14:dataValidations>
    </ext>
  </extLst>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F3AE4-726D-4148-9C63-2F7E05D40C5F}">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6.08984375" customWidth="1"/>
  </cols>
  <sheetData>
    <row r="1" spans="1:2" x14ac:dyDescent="0.35">
      <c r="A1" s="3" t="s">
        <v>3956</v>
      </c>
      <c r="B1" s="4" t="s">
        <v>3957</v>
      </c>
    </row>
    <row r="2" spans="1:2" x14ac:dyDescent="0.35">
      <c r="A2" s="5" t="s">
        <v>3958</v>
      </c>
      <c r="B2" s="6"/>
    </row>
    <row r="3" spans="1:2" x14ac:dyDescent="0.35">
      <c r="A3" s="3" t="s">
        <v>3959</v>
      </c>
      <c r="B3" s="7" t="str">
        <f ca="1">MID(CELL("filename",A1),FIND("]",CELL("filename",A1))+1,255)</f>
        <v>PM5</v>
      </c>
    </row>
    <row r="4" spans="1:2" x14ac:dyDescent="0.35">
      <c r="A4" s="5" t="s">
        <v>3960</v>
      </c>
      <c r="B4" s="16" t="s">
        <v>3961</v>
      </c>
    </row>
    <row r="5" spans="1:2" x14ac:dyDescent="0.35">
      <c r="A5" s="3" t="s">
        <v>3962</v>
      </c>
      <c r="B5" s="7" t="s">
        <v>3963</v>
      </c>
    </row>
    <row r="6" spans="1:2" x14ac:dyDescent="0.35">
      <c r="A6" s="5" t="s">
        <v>3964</v>
      </c>
      <c r="B6" s="6"/>
    </row>
    <row r="7" spans="1:2" ht="133.5" customHeight="1" x14ac:dyDescent="0.35">
      <c r="A7" s="3" t="s">
        <v>3965</v>
      </c>
      <c r="B7" s="7" t="s">
        <v>3966</v>
      </c>
    </row>
    <row r="8" spans="1:2" ht="29" x14ac:dyDescent="0.35">
      <c r="A8" s="8" t="s">
        <v>3967</v>
      </c>
      <c r="B8" s="6" t="s">
        <v>3968</v>
      </c>
    </row>
    <row r="9" spans="1:2" x14ac:dyDescent="0.35">
      <c r="A9" s="3" t="s">
        <v>3969</v>
      </c>
      <c r="B9" s="7" t="s">
        <v>3970</v>
      </c>
    </row>
    <row r="10" spans="1:2" ht="29" x14ac:dyDescent="0.35">
      <c r="A10" s="5" t="s">
        <v>3971</v>
      </c>
      <c r="B10" s="6" t="s">
        <v>3972</v>
      </c>
    </row>
    <row r="11" spans="1:2" x14ac:dyDescent="0.35">
      <c r="A11" s="3" t="s">
        <v>3973</v>
      </c>
      <c r="B11" s="7"/>
    </row>
    <row r="12" spans="1:2" x14ac:dyDescent="0.35">
      <c r="A12" s="5" t="s">
        <v>3974</v>
      </c>
      <c r="B12" s="9"/>
    </row>
    <row r="13" spans="1:2" x14ac:dyDescent="0.35">
      <c r="A13" s="3" t="s">
        <v>3975</v>
      </c>
      <c r="B13" s="4" t="str">
        <f>LEFT(B32,LEN(B32)-2)</f>
        <v>Haridus (Education); Teavitamine (Information)</v>
      </c>
    </row>
    <row r="14" spans="1:2" ht="72.5" x14ac:dyDescent="0.35">
      <c r="A14" s="5" t="s">
        <v>3976</v>
      </c>
      <c r="B14" s="44" t="s">
        <v>3977</v>
      </c>
    </row>
    <row r="15" spans="1:2" ht="29" x14ac:dyDescent="0.35">
      <c r="A15" s="3" t="s">
        <v>3978</v>
      </c>
      <c r="B15" s="4" t="str">
        <f>LEFT(B39,LEN(B39)-2)</f>
        <v>Käimasolev (Implemented)</v>
      </c>
    </row>
    <row r="16" spans="1:2" ht="29" x14ac:dyDescent="0.35">
      <c r="A16" s="5" t="s">
        <v>3979</v>
      </c>
      <c r="B16" s="10" t="s">
        <v>3980</v>
      </c>
    </row>
    <row r="17" spans="1:2" ht="29" x14ac:dyDescent="0.35">
      <c r="A17" s="3" t="s">
        <v>3981</v>
      </c>
      <c r="B17" s="4" t="s">
        <v>3982</v>
      </c>
    </row>
    <row r="18" spans="1:2" ht="29" x14ac:dyDescent="0.35">
      <c r="A18" s="5" t="s">
        <v>3983</v>
      </c>
      <c r="B18" s="10" t="s">
        <v>3984</v>
      </c>
    </row>
    <row r="19" spans="1:2" ht="29" x14ac:dyDescent="0.35">
      <c r="A19" s="3" t="s">
        <v>3985</v>
      </c>
      <c r="B19" s="4"/>
    </row>
    <row r="20" spans="1:2" x14ac:dyDescent="0.35">
      <c r="A20" s="5" t="s">
        <v>3986</v>
      </c>
      <c r="B20" s="10"/>
    </row>
    <row r="22" spans="1:2" x14ac:dyDescent="0.35">
      <c r="A22" s="2" t="s">
        <v>3987</v>
      </c>
    </row>
    <row r="23" spans="1:2" x14ac:dyDescent="0.35">
      <c r="A23" t="str">
        <f>Input!B3</f>
        <v>Otsene toetus (Economic)</v>
      </c>
    </row>
    <row r="24" spans="1:2" x14ac:dyDescent="0.35">
      <c r="A24" t="str">
        <f>Input!B4</f>
        <v>Haridus (Education)</v>
      </c>
      <c r="B24" t="s">
        <v>3988</v>
      </c>
    </row>
    <row r="25" spans="1:2" x14ac:dyDescent="0.35">
      <c r="A25" t="str">
        <f>Input!B5</f>
        <v>Maksundus (Fiscal)</v>
      </c>
    </row>
    <row r="26" spans="1:2" x14ac:dyDescent="0.35">
      <c r="A26" t="str">
        <f>Input!B6</f>
        <v>Teavitamine (Information)</v>
      </c>
      <c r="B26" t="s">
        <v>3989</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3990</v>
      </c>
      <c r="B32" t="str">
        <f>CONCATENATE(IF(NOT(ISBLANK(B23)),A23&amp;"; ",""),IF(NOT(ISBLANK(B24)),A24&amp;"; ",""),IF(NOT(ISBLANK(B25)),A25&amp;"; ",""),IF(NOT(ISBLANK(B26)),A26&amp;"; ",""),IF(NOT(ISBLANK(B27)),A27&amp;"; ",""),IF(NOT(ISBLANK(B28)),A28&amp;"; ",""),IF(NOT(ISBLANK(B29)),A29&amp;"; ",""),IF(NOT(ISBLANK(B30)),A30&amp;"; ",""),,IF(NOT(ISBLANK(B31)),A31&amp;"; ",""))</f>
        <v xml:space="preserve">Haridus (Education); Teavitamine (Information); </v>
      </c>
    </row>
    <row r="34" spans="1:7" x14ac:dyDescent="0.35">
      <c r="A34" s="2" t="s">
        <v>3991</v>
      </c>
    </row>
    <row r="35" spans="1:7" x14ac:dyDescent="0.35">
      <c r="A35" t="str">
        <f>Input!C3</f>
        <v>Rakendatud (Adopted or Expired)</v>
      </c>
    </row>
    <row r="36" spans="1:7" x14ac:dyDescent="0.35">
      <c r="A36" t="str">
        <f>Input!C4</f>
        <v>Käimasolev (Implemented)</v>
      </c>
      <c r="B36" t="s">
        <v>3992</v>
      </c>
    </row>
    <row r="37" spans="1:7" x14ac:dyDescent="0.35">
      <c r="A37" t="str">
        <f>Input!C5</f>
        <v>Planeeritud (Planned)</v>
      </c>
    </row>
    <row r="38" spans="1:7" x14ac:dyDescent="0.35">
      <c r="A38" t="str">
        <f>Input!C6</f>
        <v>Kavandamisel (Provisional)</v>
      </c>
    </row>
    <row r="39" spans="1:7" x14ac:dyDescent="0.35">
      <c r="A39" t="s">
        <v>3993</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1FF61FC-66CD-442E-98A3-A4C318C5E47E}">
          <x14:formula1>
            <xm:f>Input!$A$3:$A$40</xm:f>
          </x14:formula1>
          <xm:sqref>B1</xm:sqref>
        </x14:dataValidation>
      </x14:dataValidations>
    </ext>
  </extLst>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FB106-8A55-4629-9814-F6482E34FFA9}">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3994</v>
      </c>
      <c r="B1" s="4" t="s">
        <v>3995</v>
      </c>
    </row>
    <row r="2" spans="1:2" x14ac:dyDescent="0.35">
      <c r="A2" s="5" t="s">
        <v>3996</v>
      </c>
      <c r="B2" s="6"/>
    </row>
    <row r="3" spans="1:2" x14ac:dyDescent="0.35">
      <c r="A3" s="3" t="s">
        <v>3997</v>
      </c>
      <c r="B3" s="7"/>
    </row>
    <row r="4" spans="1:2" x14ac:dyDescent="0.35">
      <c r="A4" s="5" t="s">
        <v>3998</v>
      </c>
      <c r="B4" s="6" t="s">
        <v>3999</v>
      </c>
    </row>
    <row r="5" spans="1:2" x14ac:dyDescent="0.35">
      <c r="A5" s="3" t="s">
        <v>4000</v>
      </c>
      <c r="B5" s="7"/>
    </row>
    <row r="6" spans="1:2" x14ac:dyDescent="0.35">
      <c r="A6" s="5" t="s">
        <v>4001</v>
      </c>
      <c r="B6" s="6"/>
    </row>
    <row r="7" spans="1:2" ht="261" x14ac:dyDescent="0.35">
      <c r="A7" s="3" t="s">
        <v>4002</v>
      </c>
      <c r="B7" s="7" t="s">
        <v>4003</v>
      </c>
    </row>
    <row r="8" spans="1:2" ht="29" x14ac:dyDescent="0.35">
      <c r="A8" s="8" t="s">
        <v>4004</v>
      </c>
      <c r="B8" s="6" t="s">
        <v>4005</v>
      </c>
    </row>
    <row r="9" spans="1:2" x14ac:dyDescent="0.35">
      <c r="A9" s="3" t="s">
        <v>4006</v>
      </c>
      <c r="B9" s="7" t="s">
        <v>4007</v>
      </c>
    </row>
    <row r="10" spans="1:2" ht="29" x14ac:dyDescent="0.35">
      <c r="A10" s="5" t="s">
        <v>4008</v>
      </c>
      <c r="B10" s="23" t="s">
        <v>4009</v>
      </c>
    </row>
    <row r="11" spans="1:2" x14ac:dyDescent="0.35">
      <c r="A11" s="3" t="s">
        <v>4010</v>
      </c>
      <c r="B11" s="7"/>
    </row>
    <row r="12" spans="1:2" x14ac:dyDescent="0.35">
      <c r="A12" s="5" t="s">
        <v>4011</v>
      </c>
      <c r="B12" s="9"/>
    </row>
    <row r="13" spans="1:2" ht="29" x14ac:dyDescent="0.35">
      <c r="A13" s="3" t="s">
        <v>4012</v>
      </c>
      <c r="B13" s="4" t="str">
        <f>LEFT(B32,LEN(B32)-2)</f>
        <v>Otsene toetus (Economic); Haridus (Education); Teavitamine (Information); Seadusandlus (Regulatory)</v>
      </c>
    </row>
    <row r="14" spans="1:2" ht="29" x14ac:dyDescent="0.35">
      <c r="A14" s="5" t="s">
        <v>4013</v>
      </c>
      <c r="B14" s="44" t="s">
        <v>4014</v>
      </c>
    </row>
    <row r="15" spans="1:2" ht="29" x14ac:dyDescent="0.35">
      <c r="A15" s="3" t="s">
        <v>4015</v>
      </c>
      <c r="B15" s="4" t="str">
        <f>LEFT(B39,LEN(B39)-2)</f>
        <v>Rakendatud (Adopted or Expired)</v>
      </c>
    </row>
    <row r="16" spans="1:2" ht="29" x14ac:dyDescent="0.35">
      <c r="A16" s="5" t="s">
        <v>4016</v>
      </c>
      <c r="B16" s="10" t="s">
        <v>4017</v>
      </c>
    </row>
    <row r="17" spans="1:2" ht="29" x14ac:dyDescent="0.35">
      <c r="A17" s="3" t="s">
        <v>4018</v>
      </c>
      <c r="B17" s="4" t="s">
        <v>4019</v>
      </c>
    </row>
    <row r="18" spans="1:2" ht="29" x14ac:dyDescent="0.35">
      <c r="A18" s="5" t="s">
        <v>4020</v>
      </c>
      <c r="B18" s="10" t="s">
        <v>4021</v>
      </c>
    </row>
    <row r="19" spans="1:2" ht="29" x14ac:dyDescent="0.35">
      <c r="A19" s="3" t="s">
        <v>4022</v>
      </c>
      <c r="B19" s="4" t="s">
        <v>4023</v>
      </c>
    </row>
    <row r="22" spans="1:2" x14ac:dyDescent="0.35">
      <c r="A22" s="2" t="s">
        <v>4024</v>
      </c>
    </row>
    <row r="23" spans="1:2" x14ac:dyDescent="0.35">
      <c r="A23" t="str">
        <f>Input!B3</f>
        <v>Otsene toetus (Economic)</v>
      </c>
      <c r="B23" t="s">
        <v>4025</v>
      </c>
    </row>
    <row r="24" spans="1:2" x14ac:dyDescent="0.35">
      <c r="A24" t="str">
        <f>Input!B4</f>
        <v>Haridus (Education)</v>
      </c>
      <c r="B24" t="s">
        <v>4026</v>
      </c>
    </row>
    <row r="25" spans="1:2" x14ac:dyDescent="0.35">
      <c r="A25" t="str">
        <f>Input!B5</f>
        <v>Maksundus (Fiscal)</v>
      </c>
    </row>
    <row r="26" spans="1:2" x14ac:dyDescent="0.35">
      <c r="A26" t="str">
        <f>Input!B6</f>
        <v>Teavitamine (Information)</v>
      </c>
      <c r="B26" t="s">
        <v>4027</v>
      </c>
    </row>
    <row r="27" spans="1:2" x14ac:dyDescent="0.35">
      <c r="A27" t="str">
        <f>Input!B7</f>
        <v>Planeerimine (Planning)</v>
      </c>
    </row>
    <row r="28" spans="1:2" x14ac:dyDescent="0.35">
      <c r="A28" t="str">
        <f>Input!B8</f>
        <v>Seadusandlus (Regulatory)</v>
      </c>
      <c r="B28" t="s">
        <v>4028</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4029</v>
      </c>
      <c r="B32" t="str">
        <f>CONCATENATE(IF(NOT(ISBLANK(B23)),A23&amp;"; ",""),IF(NOT(ISBLANK(B24)),A24&amp;"; ",""),IF(NOT(ISBLANK(B25)),A25&amp;"; ",""),IF(NOT(ISBLANK(B26)),A26&amp;"; ",""),IF(NOT(ISBLANK(B27)),A27&amp;"; ",""),IF(NOT(ISBLANK(B28)),A28&amp;"; ",""),IF(NOT(ISBLANK(B29)),A29&amp;"; ",""),IF(NOT(ISBLANK(B30)),A30&amp;"; ",""),,IF(NOT(ISBLANK(B31)),A31&amp;"; ",""))</f>
        <v xml:space="preserve">Otsene toetus (Economic); Haridus (Education); Teavitamine (Information); Seadusandlus (Regulatory); </v>
      </c>
    </row>
    <row r="34" spans="1:7" x14ac:dyDescent="0.35">
      <c r="A34" s="2" t="s">
        <v>4030</v>
      </c>
    </row>
    <row r="35" spans="1:7" x14ac:dyDescent="0.35">
      <c r="A35" t="str">
        <f>Input!C3</f>
        <v>Rakendatud (Adopted or Expired)</v>
      </c>
      <c r="B35" t="s">
        <v>4031</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4032</v>
      </c>
      <c r="B39" t="str">
        <f>CONCATENATE(IF(NOT(ISBLANK(B35)),A35&amp;"; ", ""),IF(NOT(ISBLANK(B36)),A36&amp;"; ",""),IF(NOT(ISBLANK(B37)),A37&amp;"; ",""),IF(NOT(ISBLANK(B38)),A38&amp;"; ",""))</f>
        <v xml:space="preserve">Rakendatud (Adopted or Expired); </v>
      </c>
    </row>
    <row r="47" spans="1:7" x14ac:dyDescent="0.35">
      <c r="G47" s="15"/>
    </row>
  </sheetData>
  <hyperlinks>
    <hyperlink ref="B19" r:id="rId1" xr:uid="{EE4306A4-72F7-4B0F-8436-857885DB0042}"/>
  </hyperlink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B86CB10A-CFC4-418D-A21A-90905CEBEAF7}">
          <x14:formula1>
            <xm:f>Input!$A$3:$A$40</xm:f>
          </x14:formula1>
          <xm:sqref>B1</xm:sqref>
        </x14:dataValidation>
      </x14:dataValidations>
    </ext>
  </extLst>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40FCF-78A7-4697-AF64-B59E519DF372}">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4033</v>
      </c>
      <c r="B1" s="4" t="s">
        <v>4034</v>
      </c>
    </row>
    <row r="2" spans="1:2" x14ac:dyDescent="0.35">
      <c r="A2" s="5" t="s">
        <v>4035</v>
      </c>
      <c r="B2" s="6"/>
    </row>
    <row r="3" spans="1:2" x14ac:dyDescent="0.35">
      <c r="A3" s="3" t="s">
        <v>4036</v>
      </c>
      <c r="B3" s="7"/>
    </row>
    <row r="4" spans="1:2" x14ac:dyDescent="0.35">
      <c r="A4" s="5" t="s">
        <v>4037</v>
      </c>
      <c r="B4" s="19" t="s">
        <v>4038</v>
      </c>
    </row>
    <row r="5" spans="1:2" x14ac:dyDescent="0.35">
      <c r="A5" s="3" t="s">
        <v>4039</v>
      </c>
      <c r="B5" s="7"/>
    </row>
    <row r="6" spans="1:2" x14ac:dyDescent="0.35">
      <c r="A6" s="5" t="s">
        <v>4040</v>
      </c>
      <c r="B6" s="6"/>
    </row>
    <row r="7" spans="1:2" ht="72.5" x14ac:dyDescent="0.35">
      <c r="A7" s="3" t="s">
        <v>4041</v>
      </c>
      <c r="B7" s="7" t="s">
        <v>4042</v>
      </c>
    </row>
    <row r="8" spans="1:2" ht="29" x14ac:dyDescent="0.35">
      <c r="A8" s="8" t="s">
        <v>4043</v>
      </c>
      <c r="B8" s="6" t="s">
        <v>4044</v>
      </c>
    </row>
    <row r="9" spans="1:2" x14ac:dyDescent="0.35">
      <c r="A9" s="3" t="s">
        <v>4045</v>
      </c>
      <c r="B9" s="7" t="s">
        <v>4046</v>
      </c>
    </row>
    <row r="10" spans="1:2" ht="29" x14ac:dyDescent="0.35">
      <c r="A10" s="5" t="s">
        <v>4047</v>
      </c>
      <c r="B10" s="6" t="s">
        <v>4048</v>
      </c>
    </row>
    <row r="11" spans="1:2" x14ac:dyDescent="0.35">
      <c r="A11" s="3" t="s">
        <v>4049</v>
      </c>
      <c r="B11" s="7"/>
    </row>
    <row r="12" spans="1:2" x14ac:dyDescent="0.35">
      <c r="A12" s="5" t="s">
        <v>4050</v>
      </c>
      <c r="B12" s="9"/>
    </row>
    <row r="13" spans="1:2" x14ac:dyDescent="0.35">
      <c r="A13" s="3" t="s">
        <v>4051</v>
      </c>
      <c r="B13" s="4" t="str">
        <f>LEFT(B32,LEN(B32)-2)</f>
        <v>Otsene toetus (Economic); Seadusandlus (Regulatory)</v>
      </c>
    </row>
    <row r="14" spans="1:2" ht="87" x14ac:dyDescent="0.35">
      <c r="A14" s="5" t="s">
        <v>4052</v>
      </c>
      <c r="B14" s="44" t="s">
        <v>4053</v>
      </c>
    </row>
    <row r="15" spans="1:2" ht="29" x14ac:dyDescent="0.35">
      <c r="A15" s="3" t="s">
        <v>4054</v>
      </c>
      <c r="B15" s="4" t="str">
        <f>LEFT(B39,LEN(B39)-2)</f>
        <v>Rakendatud (Adopted or Expired)</v>
      </c>
    </row>
    <row r="16" spans="1:2" ht="29" x14ac:dyDescent="0.35">
      <c r="A16" s="5" t="s">
        <v>4055</v>
      </c>
      <c r="B16" s="10" t="s">
        <v>4056</v>
      </c>
    </row>
    <row r="17" spans="1:2" ht="29" x14ac:dyDescent="0.35">
      <c r="A17" s="3" t="s">
        <v>4057</v>
      </c>
      <c r="B17" s="4" t="s">
        <v>4058</v>
      </c>
    </row>
    <row r="18" spans="1:2" ht="29" x14ac:dyDescent="0.35">
      <c r="A18" s="5" t="s">
        <v>4059</v>
      </c>
      <c r="B18" s="10" t="s">
        <v>4060</v>
      </c>
    </row>
    <row r="19" spans="1:2" ht="29" x14ac:dyDescent="0.35">
      <c r="A19" s="3" t="s">
        <v>4061</v>
      </c>
      <c r="B19" s="4" t="s">
        <v>4062</v>
      </c>
    </row>
    <row r="22" spans="1:2" x14ac:dyDescent="0.35">
      <c r="A22" s="2" t="s">
        <v>4063</v>
      </c>
    </row>
    <row r="23" spans="1:2" x14ac:dyDescent="0.35">
      <c r="A23" t="str">
        <f>Input!B3</f>
        <v>Otsene toetus (Economic)</v>
      </c>
      <c r="B23" t="s">
        <v>4064</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4065</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4066</v>
      </c>
      <c r="B32" t="str">
        <f>CONCATENATE(IF(NOT(ISBLANK(B23)),A23&amp;"; ",""),IF(NOT(ISBLANK(B24)),A24&amp;"; ",""),IF(NOT(ISBLANK(B25)),A25&amp;"; ",""),IF(NOT(ISBLANK(B26)),A26&amp;"; ",""),IF(NOT(ISBLANK(B27)),A27&amp;"; ",""),IF(NOT(ISBLANK(B28)),A28&amp;"; ",""),IF(NOT(ISBLANK(B29)),A29&amp;"; ",""),IF(NOT(ISBLANK(B30)),A30&amp;"; ",""),,IF(NOT(ISBLANK(B31)),A31&amp;"; ",""))</f>
        <v xml:space="preserve">Otsene toetus (Economic); Seadusandlus (Regulatory); </v>
      </c>
    </row>
    <row r="34" spans="1:7" x14ac:dyDescent="0.35">
      <c r="A34" s="2" t="s">
        <v>4067</v>
      </c>
    </row>
    <row r="35" spans="1:7" x14ac:dyDescent="0.35">
      <c r="A35" t="str">
        <f>Input!C3</f>
        <v>Rakendatud (Adopted or Expired)</v>
      </c>
      <c r="B35" t="s">
        <v>4068</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4069</v>
      </c>
      <c r="B39" t="str">
        <f>CONCATENATE(IF(NOT(ISBLANK(B35)),A35&amp;"; ", ""),IF(NOT(ISBLANK(B36)),A36&amp;"; ",""),IF(NOT(ISBLANK(B37)),A37&amp;"; ",""),IF(NOT(ISBLANK(B38)),A38&amp;"; ",""))</f>
        <v xml:space="preserve">Rakendatud (Adopted or Expired); </v>
      </c>
    </row>
    <row r="47" spans="1:7" x14ac:dyDescent="0.35">
      <c r="G47" s="15"/>
    </row>
  </sheetData>
  <hyperlinks>
    <hyperlink ref="B19" r:id="rId1" xr:uid="{0FF03C7C-F449-4EBB-99CC-36FF9F4DFBE2}"/>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0C17D8C-CC2E-40B3-90C9-64D285A7F3D3}">
          <x14:formula1>
            <xm:f>Input!$A$3:$A$40</xm:f>
          </x14:formula1>
          <xm:sqref>B1</xm:sqref>
        </x14:dataValidation>
      </x14:dataValidations>
    </ext>
  </extLst>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0B1EC-FACC-4DC7-8982-31391B14F905}">
  <sheetPr>
    <tabColor rgb="FFFFC000"/>
  </sheetPr>
  <dimension ref="A1:G47"/>
  <sheetViews>
    <sheetView workbookViewId="0">
      <selection activeCell="B7" sqref="B7"/>
    </sheetView>
  </sheetViews>
  <sheetFormatPr defaultColWidth="8.6328125" defaultRowHeight="14.5" x14ac:dyDescent="0.35"/>
  <cols>
    <col min="1" max="1" width="35.6328125" customWidth="1"/>
    <col min="2" max="2" width="64.6328125" customWidth="1"/>
  </cols>
  <sheetData>
    <row r="1" spans="1:2" x14ac:dyDescent="0.35">
      <c r="A1" s="3" t="s">
        <v>4070</v>
      </c>
      <c r="B1" s="4" t="s">
        <v>4071</v>
      </c>
    </row>
    <row r="2" spans="1:2" x14ac:dyDescent="0.35">
      <c r="A2" s="5" t="s">
        <v>4072</v>
      </c>
      <c r="B2" s="6"/>
    </row>
    <row r="3" spans="1:2" x14ac:dyDescent="0.35">
      <c r="A3" s="3" t="s">
        <v>4073</v>
      </c>
      <c r="B3" s="7" t="str">
        <f ca="1">MID(CELL("filename",A1),FIND("]",CELL("filename",A1))+1,255)</f>
        <v>PM8</v>
      </c>
    </row>
    <row r="4" spans="1:2" x14ac:dyDescent="0.35">
      <c r="A4" s="5" t="s">
        <v>4074</v>
      </c>
      <c r="B4" s="6" t="s">
        <v>4075</v>
      </c>
    </row>
    <row r="5" spans="1:2" ht="43.5" x14ac:dyDescent="0.35">
      <c r="A5" s="3" t="s">
        <v>4076</v>
      </c>
      <c r="B5" s="7" t="s">
        <v>4077</v>
      </c>
    </row>
    <row r="6" spans="1:2" x14ac:dyDescent="0.35">
      <c r="A6" s="5" t="s">
        <v>4078</v>
      </c>
      <c r="B6" s="6"/>
    </row>
    <row r="7" spans="1:2" ht="87" customHeight="1" x14ac:dyDescent="0.35">
      <c r="A7" s="3" t="s">
        <v>4079</v>
      </c>
      <c r="B7" s="7" t="s">
        <v>4080</v>
      </c>
    </row>
    <row r="8" spans="1:2" ht="29" x14ac:dyDescent="0.35">
      <c r="A8" s="8" t="s">
        <v>4081</v>
      </c>
      <c r="B8" s="6" t="s">
        <v>4082</v>
      </c>
    </row>
    <row r="9" spans="1:2" ht="43.5" x14ac:dyDescent="0.35">
      <c r="A9" s="3" t="s">
        <v>4083</v>
      </c>
      <c r="B9" s="7" t="s">
        <v>4084</v>
      </c>
    </row>
    <row r="10" spans="1:2" ht="29" x14ac:dyDescent="0.35">
      <c r="A10" s="5" t="s">
        <v>4085</v>
      </c>
      <c r="B10" s="6" t="s">
        <v>4086</v>
      </c>
    </row>
    <row r="11" spans="1:2" x14ac:dyDescent="0.35">
      <c r="A11" s="3" t="s">
        <v>4087</v>
      </c>
      <c r="B11" s="7"/>
    </row>
    <row r="12" spans="1:2" x14ac:dyDescent="0.35">
      <c r="A12" s="5" t="s">
        <v>4088</v>
      </c>
      <c r="B12" s="9"/>
    </row>
    <row r="13" spans="1:2" x14ac:dyDescent="0.35">
      <c r="A13" s="3" t="s">
        <v>4089</v>
      </c>
      <c r="B13" s="4" t="str">
        <f>LEFT(B32,LEN(B32)-2)</f>
        <v>Otsene toetus (Economic)</v>
      </c>
    </row>
    <row r="14" spans="1:2" ht="87" x14ac:dyDescent="0.35">
      <c r="A14" s="5" t="s">
        <v>4090</v>
      </c>
      <c r="B14" s="44" t="s">
        <v>4091</v>
      </c>
    </row>
    <row r="15" spans="1:2" ht="29" x14ac:dyDescent="0.35">
      <c r="A15" s="3" t="s">
        <v>4092</v>
      </c>
      <c r="B15" s="4" t="str">
        <f>LEFT(B39,LEN(B39)-2)</f>
        <v>Käimasolev (Implemented)</v>
      </c>
    </row>
    <row r="16" spans="1:2" ht="29" x14ac:dyDescent="0.35">
      <c r="A16" s="5" t="s">
        <v>4093</v>
      </c>
      <c r="B16" s="10" t="s">
        <v>4094</v>
      </c>
    </row>
    <row r="17" spans="1:2" ht="29" x14ac:dyDescent="0.35">
      <c r="A17" s="3" t="s">
        <v>4095</v>
      </c>
      <c r="B17" s="4" t="s">
        <v>4096</v>
      </c>
    </row>
    <row r="18" spans="1:2" ht="29" x14ac:dyDescent="0.35">
      <c r="A18" s="5" t="s">
        <v>4097</v>
      </c>
      <c r="B18" s="10" t="s">
        <v>4098</v>
      </c>
    </row>
    <row r="19" spans="1:2" ht="29" x14ac:dyDescent="0.35">
      <c r="A19" s="3" t="s">
        <v>4099</v>
      </c>
      <c r="B19" s="4"/>
    </row>
    <row r="20" spans="1:2" x14ac:dyDescent="0.35">
      <c r="A20" s="5" t="s">
        <v>4100</v>
      </c>
      <c r="B20" s="10"/>
    </row>
    <row r="22" spans="1:2" x14ac:dyDescent="0.35">
      <c r="A22" s="2" t="s">
        <v>4101</v>
      </c>
    </row>
    <row r="23" spans="1:2" x14ac:dyDescent="0.35">
      <c r="A23" t="str">
        <f>Input!B3</f>
        <v>Otsene toetus (Economic)</v>
      </c>
      <c r="B23" t="s">
        <v>4102</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4103</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4104</v>
      </c>
    </row>
    <row r="35" spans="1:7" x14ac:dyDescent="0.35">
      <c r="A35" t="str">
        <f>Input!C3</f>
        <v>Rakendatud (Adopted or Expired)</v>
      </c>
    </row>
    <row r="36" spans="1:7" x14ac:dyDescent="0.35">
      <c r="A36" t="str">
        <f>Input!C4</f>
        <v>Käimasolev (Implemented)</v>
      </c>
      <c r="B36" t="s">
        <v>4105</v>
      </c>
    </row>
    <row r="37" spans="1:7" x14ac:dyDescent="0.35">
      <c r="A37" t="str">
        <f>Input!C5</f>
        <v>Planeeritud (Planned)</v>
      </c>
    </row>
    <row r="38" spans="1:7" x14ac:dyDescent="0.35">
      <c r="A38" t="str">
        <f>Input!C6</f>
        <v>Kavandamisel (Provisional)</v>
      </c>
    </row>
    <row r="39" spans="1:7" x14ac:dyDescent="0.35">
      <c r="A39" t="s">
        <v>4106</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75730C1-3D63-44EF-ACAC-CFCEFF7A7BF0}">
          <x14:formula1>
            <xm:f>Input!$A$3:$A$40</xm:f>
          </x14:formula1>
          <xm:sqref>B1</xm:sqref>
        </x14:dataValidation>
      </x14:dataValidations>
    </ext>
  </extLst>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53A81-A9CE-473B-B9C9-8B995FBD60E9}">
  <sheetPr>
    <tabColor rgb="FFFFC000"/>
  </sheetPr>
  <dimension ref="A1:G47"/>
  <sheetViews>
    <sheetView zoomScaleNormal="80" workbookViewId="0">
      <selection activeCell="B14" sqref="B14"/>
    </sheetView>
  </sheetViews>
  <sheetFormatPr defaultColWidth="8.6328125" defaultRowHeight="14.5" x14ac:dyDescent="0.35"/>
  <cols>
    <col min="1" max="1" width="35.6328125" customWidth="1"/>
    <col min="2" max="2" width="66.08984375" customWidth="1"/>
  </cols>
  <sheetData>
    <row r="1" spans="1:2" x14ac:dyDescent="0.35">
      <c r="A1" s="3" t="s">
        <v>4107</v>
      </c>
      <c r="B1" s="4" t="s">
        <v>4108</v>
      </c>
    </row>
    <row r="2" spans="1:2" x14ac:dyDescent="0.35">
      <c r="A2" s="5" t="s">
        <v>4109</v>
      </c>
      <c r="B2" s="6"/>
    </row>
    <row r="3" spans="1:2" x14ac:dyDescent="0.35">
      <c r="A3" s="3" t="s">
        <v>4110</v>
      </c>
      <c r="B3" s="7" t="str">
        <f ca="1">MID(CELL("filename",A1),FIND("]",CELL("filename",A1))+1,255)</f>
        <v>PM9</v>
      </c>
    </row>
    <row r="4" spans="1:2" x14ac:dyDescent="0.35">
      <c r="A4" s="5" t="s">
        <v>4111</v>
      </c>
      <c r="B4" s="16" t="s">
        <v>4112</v>
      </c>
    </row>
    <row r="5" spans="1:2" ht="43.5" x14ac:dyDescent="0.35">
      <c r="A5" s="3" t="s">
        <v>4113</v>
      </c>
      <c r="B5" s="7" t="s">
        <v>4114</v>
      </c>
    </row>
    <row r="6" spans="1:2" x14ac:dyDescent="0.35">
      <c r="A6" s="5" t="s">
        <v>4115</v>
      </c>
      <c r="B6" s="6"/>
    </row>
    <row r="7" spans="1:2" ht="203" x14ac:dyDescent="0.35">
      <c r="A7" s="3" t="s">
        <v>4116</v>
      </c>
      <c r="B7" s="7" t="s">
        <v>4117</v>
      </c>
    </row>
    <row r="8" spans="1:2" ht="29" x14ac:dyDescent="0.35">
      <c r="A8" s="8" t="s">
        <v>4118</v>
      </c>
      <c r="B8" s="6" t="s">
        <v>4119</v>
      </c>
    </row>
    <row r="9" spans="1:2" x14ac:dyDescent="0.35">
      <c r="A9" s="3" t="s">
        <v>4120</v>
      </c>
      <c r="B9" s="7" t="s">
        <v>4121</v>
      </c>
    </row>
    <row r="10" spans="1:2" ht="29" x14ac:dyDescent="0.35">
      <c r="A10" s="5" t="s">
        <v>4122</v>
      </c>
      <c r="B10" s="6" t="s">
        <v>4123</v>
      </c>
    </row>
    <row r="11" spans="1:2" x14ac:dyDescent="0.35">
      <c r="A11" s="3" t="s">
        <v>4124</v>
      </c>
      <c r="B11" s="7"/>
    </row>
    <row r="12" spans="1:2" x14ac:dyDescent="0.35">
      <c r="A12" s="5" t="s">
        <v>4125</v>
      </c>
      <c r="B12" s="9"/>
    </row>
    <row r="13" spans="1:2" x14ac:dyDescent="0.35">
      <c r="A13" s="3" t="s">
        <v>4126</v>
      </c>
      <c r="B13" s="4" t="str">
        <f>LEFT(B32,LEN(B32)-2)</f>
        <v>Otsene toetus (Economic)</v>
      </c>
    </row>
    <row r="14" spans="1:2" ht="72.5" x14ac:dyDescent="0.35">
      <c r="A14" s="5" t="s">
        <v>4127</v>
      </c>
      <c r="B14" s="44" t="s">
        <v>4128</v>
      </c>
    </row>
    <row r="15" spans="1:2" ht="29" x14ac:dyDescent="0.35">
      <c r="A15" s="3" t="s">
        <v>4129</v>
      </c>
      <c r="B15" s="4" t="str">
        <f>LEFT(B39,LEN(B39)-2)</f>
        <v>Rakendatud (Adopted or Expired)</v>
      </c>
    </row>
    <row r="16" spans="1:2" ht="29" x14ac:dyDescent="0.35">
      <c r="A16" s="5" t="s">
        <v>4130</v>
      </c>
      <c r="B16" s="10" t="s">
        <v>4131</v>
      </c>
    </row>
    <row r="17" spans="1:2" ht="29" x14ac:dyDescent="0.35">
      <c r="A17" s="3" t="s">
        <v>4132</v>
      </c>
      <c r="B17" s="4" t="s">
        <v>4133</v>
      </c>
    </row>
    <row r="18" spans="1:2" ht="29" x14ac:dyDescent="0.35">
      <c r="A18" s="5" t="s">
        <v>4134</v>
      </c>
      <c r="B18" s="10" t="s">
        <v>4135</v>
      </c>
    </row>
    <row r="19" spans="1:2" ht="29" x14ac:dyDescent="0.35">
      <c r="A19" s="3" t="s">
        <v>4136</v>
      </c>
      <c r="B19" s="32" t="s">
        <v>4137</v>
      </c>
    </row>
    <row r="22" spans="1:2" x14ac:dyDescent="0.35">
      <c r="A22" s="2" t="s">
        <v>4138</v>
      </c>
    </row>
    <row r="23" spans="1:2" x14ac:dyDescent="0.35">
      <c r="A23" t="str">
        <f>Input!B3</f>
        <v>Otsene toetus (Economic)</v>
      </c>
      <c r="B23" t="s">
        <v>4139</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4140</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4141</v>
      </c>
    </row>
    <row r="35" spans="1:7" x14ac:dyDescent="0.35">
      <c r="A35" t="str">
        <f>Input!C3</f>
        <v>Rakendatud (Adopted or Expired)</v>
      </c>
      <c r="B35" t="s">
        <v>4142</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4143</v>
      </c>
      <c r="B39" t="str">
        <f>CONCATENATE(IF(NOT(ISBLANK(B35)),A35&amp;"; ", ""),IF(NOT(ISBLANK(B36)),A36&amp;"; ",""),IF(NOT(ISBLANK(B37)),A37&amp;"; ",""),IF(NOT(ISBLANK(B38)),A38&amp;"; ",""))</f>
        <v xml:space="preserve">Rakendatud (Adopted or Expired); </v>
      </c>
    </row>
    <row r="47" spans="1:7" x14ac:dyDescent="0.35">
      <c r="G47" s="15"/>
    </row>
  </sheetData>
  <hyperlinks>
    <hyperlink ref="B19" r:id="rId1" xr:uid="{004B8174-3D4F-430F-814A-54472B20CBD8}"/>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7AAF5B5-7051-4154-81D9-B58072742BC9}">
          <x14:formula1>
            <xm:f>Input!$A$3:$A$40</xm:f>
          </x14:formula1>
          <xm:sqref>B1</xm:sqref>
        </x14:dataValidation>
      </x14:dataValidations>
    </ext>
  </extLst>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40B4-7E0D-4B20-B3F2-E7BFE38143A4}">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4144</v>
      </c>
      <c r="B1" s="4" t="s">
        <v>4145</v>
      </c>
    </row>
    <row r="2" spans="1:2" x14ac:dyDescent="0.35">
      <c r="A2" s="5" t="s">
        <v>4146</v>
      </c>
      <c r="B2" s="6"/>
    </row>
    <row r="3" spans="1:2" x14ac:dyDescent="0.35">
      <c r="A3" s="3" t="s">
        <v>4147</v>
      </c>
      <c r="B3" s="7"/>
    </row>
    <row r="4" spans="1:2" x14ac:dyDescent="0.35">
      <c r="A4" s="5" t="s">
        <v>4148</v>
      </c>
      <c r="B4" s="6" t="s">
        <v>4149</v>
      </c>
    </row>
    <row r="5" spans="1:2" x14ac:dyDescent="0.35">
      <c r="A5" s="3" t="s">
        <v>4150</v>
      </c>
      <c r="B5" s="7" t="s">
        <v>4151</v>
      </c>
    </row>
    <row r="6" spans="1:2" x14ac:dyDescent="0.35">
      <c r="A6" s="5" t="s">
        <v>4152</v>
      </c>
      <c r="B6" s="6"/>
    </row>
    <row r="7" spans="1:2" ht="130.5" x14ac:dyDescent="0.35">
      <c r="A7" s="3" t="s">
        <v>4153</v>
      </c>
      <c r="B7" s="4" t="s">
        <v>4154</v>
      </c>
    </row>
    <row r="8" spans="1:2" ht="29" x14ac:dyDescent="0.35">
      <c r="A8" s="8" t="s">
        <v>4155</v>
      </c>
      <c r="B8" s="6" t="s">
        <v>4156</v>
      </c>
    </row>
    <row r="9" spans="1:2" x14ac:dyDescent="0.35">
      <c r="A9" s="3" t="s">
        <v>4157</v>
      </c>
      <c r="B9" s="7" t="s">
        <v>4158</v>
      </c>
    </row>
    <row r="10" spans="1:2" ht="29" x14ac:dyDescent="0.35">
      <c r="A10" s="5" t="s">
        <v>4159</v>
      </c>
      <c r="B10" s="6" t="s">
        <v>4160</v>
      </c>
    </row>
    <row r="11" spans="1:2" x14ac:dyDescent="0.35">
      <c r="A11" s="3" t="s">
        <v>4161</v>
      </c>
      <c r="B11" s="7"/>
    </row>
    <row r="12" spans="1:2" x14ac:dyDescent="0.35">
      <c r="A12" s="5" t="s">
        <v>4162</v>
      </c>
      <c r="B12" s="9"/>
    </row>
    <row r="13" spans="1:2" x14ac:dyDescent="0.35">
      <c r="A13" s="3" t="s">
        <v>4163</v>
      </c>
      <c r="B13" s="4" t="str">
        <f>LEFT(B32,LEN(B32)-2)</f>
        <v>Otsene toetus (Economic)</v>
      </c>
    </row>
    <row r="14" spans="1:2" ht="29" x14ac:dyDescent="0.35">
      <c r="A14" s="5" t="s">
        <v>4164</v>
      </c>
      <c r="B14" s="44" t="s">
        <v>4165</v>
      </c>
    </row>
    <row r="15" spans="1:2" ht="29" x14ac:dyDescent="0.35">
      <c r="A15" s="3" t="s">
        <v>4166</v>
      </c>
      <c r="B15" s="4" t="str">
        <f>LEFT(B39,LEN(B39)-2)</f>
        <v>Rakendatud (Adopted or Expired)</v>
      </c>
    </row>
    <row r="16" spans="1:2" ht="29" x14ac:dyDescent="0.35">
      <c r="A16" s="5" t="s">
        <v>4167</v>
      </c>
      <c r="B16" s="10" t="s">
        <v>4168</v>
      </c>
    </row>
    <row r="17" spans="1:2" ht="29" x14ac:dyDescent="0.35">
      <c r="A17" s="3" t="s">
        <v>4169</v>
      </c>
      <c r="B17" s="4" t="s">
        <v>4170</v>
      </c>
    </row>
    <row r="18" spans="1:2" ht="29" x14ac:dyDescent="0.35">
      <c r="A18" s="5" t="s">
        <v>4171</v>
      </c>
      <c r="B18" s="10" t="s">
        <v>4172</v>
      </c>
    </row>
    <row r="19" spans="1:2" ht="43.5" x14ac:dyDescent="0.35">
      <c r="A19" s="3" t="s">
        <v>4173</v>
      </c>
      <c r="B19" s="11" t="s">
        <v>4174</v>
      </c>
    </row>
    <row r="22" spans="1:2" x14ac:dyDescent="0.35">
      <c r="A22" s="2" t="s">
        <v>4175</v>
      </c>
    </row>
    <row r="23" spans="1:2" x14ac:dyDescent="0.35">
      <c r="A23" t="str">
        <f>Input!B3</f>
        <v>Otsene toetus (Economic)</v>
      </c>
      <c r="B23" t="s">
        <v>4176</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4177</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4178</v>
      </c>
    </row>
    <row r="35" spans="1:7" x14ac:dyDescent="0.35">
      <c r="A35" t="str">
        <f>Input!C3</f>
        <v>Rakendatud (Adopted or Expired)</v>
      </c>
      <c r="B35" t="s">
        <v>4179</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4180</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F90A149-6220-4CEC-B19C-5F02B61FC97B}">
          <x14:formula1>
            <xm:f>Input!$A$3:$A$40</xm:f>
          </x14:formula1>
          <xm:sqref>B1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020D4-0635-4641-9C95-05E260BFEA3F}">
  <sheetPr codeName="Leht5">
    <tabColor rgb="FFC4BD97"/>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3" x14ac:dyDescent="0.35">
      <c r="A1" s="3" t="s">
        <v>946</v>
      </c>
      <c r="B1" s="4" t="s">
        <v>947</v>
      </c>
    </row>
    <row r="2" spans="1:3" x14ac:dyDescent="0.35">
      <c r="A2" s="5" t="s">
        <v>948</v>
      </c>
      <c r="B2" s="6" t="s">
        <v>949</v>
      </c>
    </row>
    <row r="3" spans="1:3" x14ac:dyDescent="0.35">
      <c r="A3" s="3" t="s">
        <v>950</v>
      </c>
      <c r="B3" s="7" t="str">
        <f ca="1">MID(CELL("filename",A1),FIND("]",CELL("filename",A1))+1,255)</f>
        <v>EN3a</v>
      </c>
    </row>
    <row r="4" spans="1:3" x14ac:dyDescent="0.35">
      <c r="A4" s="5" t="s">
        <v>951</v>
      </c>
      <c r="B4" s="6" t="s">
        <v>952</v>
      </c>
    </row>
    <row r="5" spans="1:3" x14ac:dyDescent="0.35">
      <c r="A5" s="3" t="s">
        <v>953</v>
      </c>
      <c r="B5" s="7" t="e">
        <f>LEFT(B57,LEN(B57)-2)</f>
        <v>#VALUE!</v>
      </c>
    </row>
    <row r="6" spans="1:3" x14ac:dyDescent="0.35">
      <c r="A6" s="5" t="s">
        <v>954</v>
      </c>
      <c r="B6" s="6" t="s">
        <v>955</v>
      </c>
    </row>
    <row r="7" spans="1:3" ht="130.5" x14ac:dyDescent="0.35">
      <c r="A7" s="3" t="s">
        <v>956</v>
      </c>
      <c r="B7" s="4" t="s">
        <v>957</v>
      </c>
    </row>
    <row r="8" spans="1:3" ht="29" x14ac:dyDescent="0.35">
      <c r="A8" s="8" t="s">
        <v>958</v>
      </c>
      <c r="B8" s="6" t="s">
        <v>959</v>
      </c>
    </row>
    <row r="9" spans="1:3" ht="29" x14ac:dyDescent="0.35">
      <c r="A9" s="3" t="s">
        <v>960</v>
      </c>
      <c r="B9" s="4" t="s">
        <v>961</v>
      </c>
    </row>
    <row r="10" spans="1:3" ht="29" x14ac:dyDescent="0.35">
      <c r="A10" s="5" t="s">
        <v>962</v>
      </c>
      <c r="B10" s="14" t="s">
        <v>963</v>
      </c>
    </row>
    <row r="11" spans="1:3" x14ac:dyDescent="0.35">
      <c r="A11" s="3" t="s">
        <v>964</v>
      </c>
      <c r="B11" s="7"/>
    </row>
    <row r="12" spans="1:3" x14ac:dyDescent="0.35">
      <c r="A12" s="5" t="s">
        <v>965</v>
      </c>
      <c r="B12" s="81" t="s">
        <v>966</v>
      </c>
    </row>
    <row r="13" spans="1:3" x14ac:dyDescent="0.35">
      <c r="A13" s="3" t="s">
        <v>967</v>
      </c>
      <c r="B13" s="4" t="str">
        <f>LEFT(B32,LEN(B32)-2)</f>
        <v>Otsene toetus (Economic)</v>
      </c>
    </row>
    <row r="14" spans="1:3" ht="130.5" x14ac:dyDescent="0.35">
      <c r="A14" s="5" t="s">
        <v>968</v>
      </c>
      <c r="B14" s="10" t="s">
        <v>969</v>
      </c>
    </row>
    <row r="15" spans="1:3" ht="29" x14ac:dyDescent="0.35">
      <c r="A15" s="3" t="s">
        <v>970</v>
      </c>
      <c r="B15" s="4" t="str">
        <f>LEFT(B39,LEN(B39)-2)</f>
        <v>Rakendatud (Adopted or Expired)</v>
      </c>
    </row>
    <row r="16" spans="1:3" ht="29" x14ac:dyDescent="0.35">
      <c r="A16" s="5" t="s">
        <v>971</v>
      </c>
      <c r="B16" s="10" t="s">
        <v>972</v>
      </c>
      <c r="C16" s="24"/>
    </row>
    <row r="17" spans="1:2" ht="29" x14ac:dyDescent="0.35">
      <c r="A17" s="3" t="s">
        <v>973</v>
      </c>
      <c r="B17" s="4" t="s">
        <v>974</v>
      </c>
    </row>
    <row r="18" spans="1:2" ht="29" x14ac:dyDescent="0.35">
      <c r="A18" s="5" t="s">
        <v>975</v>
      </c>
      <c r="B18" s="10" t="s">
        <v>976</v>
      </c>
    </row>
    <row r="19" spans="1:2" ht="29" x14ac:dyDescent="0.35">
      <c r="A19" s="3" t="s">
        <v>977</v>
      </c>
      <c r="B19" s="11" t="s">
        <v>978</v>
      </c>
    </row>
    <row r="20" spans="1:2" ht="29" x14ac:dyDescent="0.35">
      <c r="A20" s="5" t="s">
        <v>979</v>
      </c>
      <c r="B20" s="10" t="s">
        <v>980</v>
      </c>
    </row>
    <row r="22" spans="1:2" x14ac:dyDescent="0.35">
      <c r="A22" s="2" t="s">
        <v>981</v>
      </c>
    </row>
    <row r="23" spans="1:2" x14ac:dyDescent="0.35">
      <c r="A23" t="str">
        <f>Input!B3</f>
        <v>Otsene toetus (Economic)</v>
      </c>
      <c r="B23" t="s">
        <v>982</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983</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984</v>
      </c>
    </row>
    <row r="35" spans="1:7" x14ac:dyDescent="0.35">
      <c r="A35" t="str">
        <f>Input!C3</f>
        <v>Rakendatud (Adopted or Expired)</v>
      </c>
      <c r="B35" t="s">
        <v>985</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986</v>
      </c>
      <c r="B39" t="str">
        <f>CONCATENATE(IF(NOT(ISBLANK(B35)),A35&amp;"; ", ""),IF(NOT(ISBLANK(B36)),A36&amp;"; ",""),IF(NOT(ISBLANK(B37)),A37&amp;"; ",""),IF(NOT(ISBLANK(B38)),A38&amp;"; ",""))</f>
        <v xml:space="preserve">Rakendatud (Adopted or Expired); </v>
      </c>
    </row>
    <row r="47" spans="1:7" x14ac:dyDescent="0.35">
      <c r="G47" s="15"/>
    </row>
  </sheetData>
  <hyperlinks>
    <hyperlink ref="B19" r:id="rId1" xr:uid="{95554A86-2283-44F7-B0E5-2C471096E7C0}"/>
  </hyperlinks>
  <pageMargins left="0.7" right="0.7" top="0.75" bottom="0.75" header="0.3" footer="0.3"/>
  <pageSetup paperSize="9" scale="87"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8F317269-342C-4713-ACE4-D00EAF74F06B}">
          <x14:formula1>
            <xm:f>Input!$A$3:$A$40</xm:f>
          </x14:formula1>
          <xm:sqref>B1</xm:sqref>
        </x14:dataValidation>
      </x14:dataValidation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6CD8-B661-49D1-8C75-1DB0E46EA385}">
  <sheetPr>
    <tabColor rgb="FFFFC000"/>
  </sheetPr>
  <dimension ref="A1:G47"/>
  <sheetViews>
    <sheetView topLeftCell="A12" workbookViewId="0">
      <selection activeCell="C7" sqref="C7"/>
    </sheetView>
  </sheetViews>
  <sheetFormatPr defaultColWidth="8.6328125" defaultRowHeight="14.5" x14ac:dyDescent="0.35"/>
  <cols>
    <col min="1" max="1" width="35.6328125" customWidth="1"/>
    <col min="2" max="2" width="64.6328125" customWidth="1"/>
  </cols>
  <sheetData>
    <row r="1" spans="1:2" x14ac:dyDescent="0.35">
      <c r="A1" s="3" t="s">
        <v>4181</v>
      </c>
      <c r="B1" s="4" t="s">
        <v>4182</v>
      </c>
    </row>
    <row r="2" spans="1:2" x14ac:dyDescent="0.35">
      <c r="A2" s="5" t="s">
        <v>4183</v>
      </c>
      <c r="B2" s="6"/>
    </row>
    <row r="3" spans="1:2" x14ac:dyDescent="0.35">
      <c r="A3" s="3" t="s">
        <v>4184</v>
      </c>
      <c r="B3" s="7"/>
    </row>
    <row r="4" spans="1:2" x14ac:dyDescent="0.35">
      <c r="A4" s="5" t="s">
        <v>4185</v>
      </c>
      <c r="B4" s="22" t="s">
        <v>4186</v>
      </c>
    </row>
    <row r="5" spans="1:2" x14ac:dyDescent="0.35">
      <c r="A5" s="3" t="s">
        <v>4187</v>
      </c>
      <c r="B5" s="7" t="s">
        <v>4188</v>
      </c>
    </row>
    <row r="6" spans="1:2" x14ac:dyDescent="0.35">
      <c r="A6" s="5" t="s">
        <v>4189</v>
      </c>
      <c r="B6" s="6"/>
    </row>
    <row r="7" spans="1:2" ht="174.75" customHeight="1" x14ac:dyDescent="0.35">
      <c r="A7" s="3" t="s">
        <v>4190</v>
      </c>
      <c r="B7" s="7" t="s">
        <v>4191</v>
      </c>
    </row>
    <row r="8" spans="1:2" ht="29" x14ac:dyDescent="0.35">
      <c r="A8" s="8" t="s">
        <v>4192</v>
      </c>
      <c r="B8" s="6" t="s">
        <v>4193</v>
      </c>
    </row>
    <row r="9" spans="1:2" x14ac:dyDescent="0.35">
      <c r="A9" s="3" t="s">
        <v>4194</v>
      </c>
      <c r="B9" s="7"/>
    </row>
    <row r="10" spans="1:2" ht="29" x14ac:dyDescent="0.35">
      <c r="A10" s="5" t="s">
        <v>4195</v>
      </c>
      <c r="B10" s="6" t="s">
        <v>4196</v>
      </c>
    </row>
    <row r="11" spans="1:2" x14ac:dyDescent="0.35">
      <c r="A11" s="3" t="s">
        <v>4197</v>
      </c>
      <c r="B11" s="7"/>
    </row>
    <row r="12" spans="1:2" x14ac:dyDescent="0.35">
      <c r="A12" s="5" t="s">
        <v>4198</v>
      </c>
      <c r="B12" s="9"/>
    </row>
    <row r="13" spans="1:2" x14ac:dyDescent="0.35">
      <c r="A13" s="3" t="s">
        <v>4199</v>
      </c>
      <c r="B13" s="4" t="str">
        <f>LEFT(B32,LEN(B32)-2)</f>
        <v>Otsene toetus (Economic)</v>
      </c>
    </row>
    <row r="14" spans="1:2" ht="43.5" x14ac:dyDescent="0.35">
      <c r="A14" s="5" t="s">
        <v>4200</v>
      </c>
      <c r="B14" s="44" t="s">
        <v>4201</v>
      </c>
    </row>
    <row r="15" spans="1:2" ht="29" x14ac:dyDescent="0.35">
      <c r="A15" s="3" t="s">
        <v>4202</v>
      </c>
      <c r="B15" s="4" t="str">
        <f>LEFT(B39,LEN(B39)-2)</f>
        <v>Rakendatud (Adopted or Expired)</v>
      </c>
    </row>
    <row r="16" spans="1:2" ht="29" x14ac:dyDescent="0.35">
      <c r="A16" s="5" t="s">
        <v>4203</v>
      </c>
      <c r="B16" s="10" t="s">
        <v>4204</v>
      </c>
    </row>
    <row r="17" spans="1:2" ht="29" x14ac:dyDescent="0.35">
      <c r="A17" s="3" t="s">
        <v>4205</v>
      </c>
      <c r="B17" s="4" t="s">
        <v>4206</v>
      </c>
    </row>
    <row r="18" spans="1:2" ht="29" x14ac:dyDescent="0.35">
      <c r="A18" s="5" t="s">
        <v>4207</v>
      </c>
      <c r="B18" s="10" t="s">
        <v>4208</v>
      </c>
    </row>
    <row r="19" spans="1:2" ht="29" x14ac:dyDescent="0.35">
      <c r="A19" s="3" t="s">
        <v>4209</v>
      </c>
      <c r="B19" s="11" t="s">
        <v>4210</v>
      </c>
    </row>
    <row r="22" spans="1:2" x14ac:dyDescent="0.35">
      <c r="A22" s="2" t="s">
        <v>4211</v>
      </c>
    </row>
    <row r="23" spans="1:2" x14ac:dyDescent="0.35">
      <c r="A23" t="str">
        <f>Input!B3</f>
        <v>Otsene toetus (Economic)</v>
      </c>
      <c r="B23" t="s">
        <v>4212</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4213</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4214</v>
      </c>
    </row>
    <row r="35" spans="1:7" x14ac:dyDescent="0.35">
      <c r="A35" t="str">
        <f>Input!C3</f>
        <v>Rakendatud (Adopted or Expired)</v>
      </c>
      <c r="B35" t="s">
        <v>4215</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4216</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9C886155-3918-4ED7-A2AE-3E3A9D70EA85}">
          <x14:formula1>
            <xm:f>Input!$A$3:$A$40</xm:f>
          </x14:formula1>
          <xm:sqref>B1</xm:sqref>
        </x14:dataValidation>
      </x14:dataValidations>
    </ext>
  </extLst>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E5483-B558-40A3-B134-F043C2DFF01B}">
  <sheetPr>
    <tabColor rgb="FFFFC000"/>
  </sheetPr>
  <dimension ref="A1:G47"/>
  <sheetViews>
    <sheetView workbookViewId="0">
      <selection activeCell="B28" sqref="B28"/>
    </sheetView>
  </sheetViews>
  <sheetFormatPr defaultColWidth="8.6328125" defaultRowHeight="14.5" x14ac:dyDescent="0.35"/>
  <cols>
    <col min="1" max="1" width="35.6328125" customWidth="1"/>
    <col min="2" max="2" width="64.6328125" customWidth="1"/>
  </cols>
  <sheetData>
    <row r="1" spans="1:2" x14ac:dyDescent="0.35">
      <c r="A1" s="3" t="s">
        <v>4217</v>
      </c>
      <c r="B1" s="4"/>
    </row>
    <row r="2" spans="1:2" x14ac:dyDescent="0.35">
      <c r="A2" s="5" t="s">
        <v>4218</v>
      </c>
      <c r="B2" s="6"/>
    </row>
    <row r="3" spans="1:2" x14ac:dyDescent="0.35">
      <c r="A3" s="3" t="s">
        <v>4219</v>
      </c>
      <c r="B3" s="7"/>
    </row>
    <row r="4" spans="1:2" x14ac:dyDescent="0.35">
      <c r="A4" s="5" t="s">
        <v>4220</v>
      </c>
      <c r="B4" s="19" t="s">
        <v>4221</v>
      </c>
    </row>
    <row r="5" spans="1:2" x14ac:dyDescent="0.35">
      <c r="A5" s="3" t="s">
        <v>4222</v>
      </c>
      <c r="B5" s="7"/>
    </row>
    <row r="6" spans="1:2" x14ac:dyDescent="0.35">
      <c r="A6" s="5" t="s">
        <v>4223</v>
      </c>
      <c r="B6" s="6"/>
    </row>
    <row r="7" spans="1:2" ht="43.5" x14ac:dyDescent="0.35">
      <c r="A7" s="3" t="s">
        <v>4224</v>
      </c>
      <c r="B7" s="7" t="s">
        <v>4225</v>
      </c>
    </row>
    <row r="8" spans="1:2" ht="29" x14ac:dyDescent="0.35">
      <c r="A8" s="8" t="s">
        <v>4226</v>
      </c>
      <c r="B8" s="6" t="s">
        <v>4227</v>
      </c>
    </row>
    <row r="9" spans="1:2" x14ac:dyDescent="0.35">
      <c r="A9" s="3" t="s">
        <v>4228</v>
      </c>
      <c r="B9" s="7" t="s">
        <v>4229</v>
      </c>
    </row>
    <row r="10" spans="1:2" ht="29" x14ac:dyDescent="0.35">
      <c r="A10" s="5" t="s">
        <v>4230</v>
      </c>
      <c r="B10" s="6" t="s">
        <v>4231</v>
      </c>
    </row>
    <row r="11" spans="1:2" x14ac:dyDescent="0.35">
      <c r="A11" s="3" t="s">
        <v>4232</v>
      </c>
      <c r="B11" s="7"/>
    </row>
    <row r="12" spans="1:2" x14ac:dyDescent="0.35">
      <c r="A12" s="5" t="s">
        <v>4233</v>
      </c>
      <c r="B12" s="9"/>
    </row>
    <row r="13" spans="1:2" x14ac:dyDescent="0.35">
      <c r="A13" s="3" t="s">
        <v>4234</v>
      </c>
      <c r="B13" s="4" t="str">
        <f>LEFT(B32,LEN(B32)-2)</f>
        <v>Otsene toetus (Economic)</v>
      </c>
    </row>
    <row r="14" spans="1:2" ht="29" x14ac:dyDescent="0.35">
      <c r="A14" s="5" t="s">
        <v>4235</v>
      </c>
      <c r="B14" s="44" t="s">
        <v>4236</v>
      </c>
    </row>
    <row r="15" spans="1:2" ht="29" x14ac:dyDescent="0.35">
      <c r="A15" s="3" t="s">
        <v>4237</v>
      </c>
      <c r="B15" s="4" t="str">
        <f>LEFT(B39,LEN(B39)-2)</f>
        <v>Rakendatud (Adopted or Expired)</v>
      </c>
    </row>
    <row r="16" spans="1:2" ht="29" x14ac:dyDescent="0.35">
      <c r="A16" s="5" t="s">
        <v>4238</v>
      </c>
      <c r="B16" s="10" t="s">
        <v>4239</v>
      </c>
    </row>
    <row r="17" spans="1:2" ht="29" x14ac:dyDescent="0.35">
      <c r="A17" s="3" t="s">
        <v>4240</v>
      </c>
      <c r="B17" s="4" t="s">
        <v>4241</v>
      </c>
    </row>
    <row r="18" spans="1:2" ht="29" x14ac:dyDescent="0.35">
      <c r="A18" s="5" t="s">
        <v>4242</v>
      </c>
      <c r="B18" s="10" t="s">
        <v>4243</v>
      </c>
    </row>
    <row r="19" spans="1:2" ht="29" x14ac:dyDescent="0.35">
      <c r="A19" s="3" t="s">
        <v>4244</v>
      </c>
      <c r="B19" s="4" t="s">
        <v>4245</v>
      </c>
    </row>
    <row r="22" spans="1:2" x14ac:dyDescent="0.35">
      <c r="A22" s="2" t="s">
        <v>4246</v>
      </c>
    </row>
    <row r="23" spans="1:2" x14ac:dyDescent="0.35">
      <c r="A23" t="str">
        <f>Input!B3</f>
        <v>Otsene toetus (Economic)</v>
      </c>
      <c r="B23" t="s">
        <v>4247</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4248</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4249</v>
      </c>
    </row>
    <row r="35" spans="1:7" x14ac:dyDescent="0.35">
      <c r="A35" t="str">
        <f>Input!C3</f>
        <v>Rakendatud (Adopted or Expired)</v>
      </c>
      <c r="B35" t="s">
        <v>4250</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4251</v>
      </c>
      <c r="B39" t="str">
        <f>CONCATENATE(IF(NOT(ISBLANK(B35)),A35&amp;"; ", ""),IF(NOT(ISBLANK(B36)),A36&amp;"; ",""),IF(NOT(ISBLANK(B37)),A37&amp;"; ",""),IF(NOT(ISBLANK(B38)),A38&amp;"; ",""))</f>
        <v xml:space="preserve">Rakendatud (Adopted or Expired); </v>
      </c>
    </row>
    <row r="47" spans="1:7" x14ac:dyDescent="0.35">
      <c r="G47" s="15"/>
    </row>
  </sheetData>
  <hyperlinks>
    <hyperlink ref="B19" r:id="rId1" xr:uid="{3B93C4BF-6EAE-4FA8-86F3-8045541A84E7}"/>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B8F3B00-B17C-404E-A7FF-2E73119E9A16}">
          <x14:formula1>
            <xm:f>Input!$A$3:$A$40</xm:f>
          </x14:formula1>
          <xm:sqref>B1</xm:sqref>
        </x14:dataValidation>
      </x14:dataValidations>
    </ext>
  </extLst>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0107C-2892-4A1A-850E-AE84E250A70E}">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4252</v>
      </c>
      <c r="B1" s="4" t="s">
        <v>4253</v>
      </c>
    </row>
    <row r="2" spans="1:2" x14ac:dyDescent="0.35">
      <c r="A2" s="5" t="s">
        <v>4254</v>
      </c>
      <c r="B2" s="6"/>
    </row>
    <row r="3" spans="1:2" x14ac:dyDescent="0.35">
      <c r="A3" s="3" t="s">
        <v>4255</v>
      </c>
      <c r="B3" s="7"/>
    </row>
    <row r="4" spans="1:2" x14ac:dyDescent="0.35">
      <c r="A4" s="5" t="s">
        <v>4256</v>
      </c>
      <c r="B4" s="19" t="s">
        <v>4257</v>
      </c>
    </row>
    <row r="5" spans="1:2" x14ac:dyDescent="0.35">
      <c r="A5" s="3" t="s">
        <v>4258</v>
      </c>
      <c r="B5" s="7"/>
    </row>
    <row r="6" spans="1:2" x14ac:dyDescent="0.35">
      <c r="A6" s="5" t="s">
        <v>4259</v>
      </c>
      <c r="B6" s="6"/>
    </row>
    <row r="7" spans="1:2" ht="58" x14ac:dyDescent="0.35">
      <c r="A7" s="3" t="s">
        <v>4260</v>
      </c>
      <c r="B7" s="7" t="s">
        <v>4261</v>
      </c>
    </row>
    <row r="8" spans="1:2" ht="29" x14ac:dyDescent="0.35">
      <c r="A8" s="8" t="s">
        <v>4262</v>
      </c>
      <c r="B8" s="6" t="s">
        <v>4263</v>
      </c>
    </row>
    <row r="9" spans="1:2" x14ac:dyDescent="0.35">
      <c r="A9" s="3" t="s">
        <v>4264</v>
      </c>
      <c r="B9" s="7" t="s">
        <v>4265</v>
      </c>
    </row>
    <row r="10" spans="1:2" ht="29" x14ac:dyDescent="0.35">
      <c r="A10" s="5" t="s">
        <v>4266</v>
      </c>
      <c r="B10" s="6" t="s">
        <v>4267</v>
      </c>
    </row>
    <row r="11" spans="1:2" x14ac:dyDescent="0.35">
      <c r="A11" s="3" t="s">
        <v>4268</v>
      </c>
      <c r="B11" s="7"/>
    </row>
    <row r="12" spans="1:2" x14ac:dyDescent="0.35">
      <c r="A12" s="5" t="s">
        <v>4269</v>
      </c>
      <c r="B12" s="9"/>
    </row>
    <row r="13" spans="1:2" x14ac:dyDescent="0.35">
      <c r="A13" s="3" t="s">
        <v>4270</v>
      </c>
      <c r="B13" s="4" t="str">
        <f>LEFT(B32,LEN(B32)-2)</f>
        <v>Otsene toetus (Economic)</v>
      </c>
    </row>
    <row r="14" spans="1:2" ht="72.5" x14ac:dyDescent="0.35">
      <c r="A14" s="5" t="s">
        <v>4271</v>
      </c>
      <c r="B14" s="44" t="s">
        <v>4272</v>
      </c>
    </row>
    <row r="15" spans="1:2" ht="29" x14ac:dyDescent="0.35">
      <c r="A15" s="3" t="s">
        <v>4273</v>
      </c>
      <c r="B15" s="4" t="str">
        <f>LEFT(B39,LEN(B39)-2)</f>
        <v>Rakendatud (Adopted or Expired)</v>
      </c>
    </row>
    <row r="16" spans="1:2" ht="29" x14ac:dyDescent="0.35">
      <c r="A16" s="5" t="s">
        <v>4274</v>
      </c>
      <c r="B16" s="10" t="s">
        <v>4275</v>
      </c>
    </row>
    <row r="17" spans="1:2" ht="29" x14ac:dyDescent="0.35">
      <c r="A17" s="3" t="s">
        <v>4276</v>
      </c>
      <c r="B17" s="4" t="s">
        <v>4277</v>
      </c>
    </row>
    <row r="18" spans="1:2" ht="29" x14ac:dyDescent="0.35">
      <c r="A18" s="5" t="s">
        <v>4278</v>
      </c>
      <c r="B18" s="10" t="s">
        <v>4279</v>
      </c>
    </row>
    <row r="19" spans="1:2" ht="29" x14ac:dyDescent="0.35">
      <c r="A19" s="3" t="s">
        <v>4280</v>
      </c>
      <c r="B19" s="4" t="s">
        <v>4281</v>
      </c>
    </row>
    <row r="22" spans="1:2" x14ac:dyDescent="0.35">
      <c r="A22" s="2" t="s">
        <v>4282</v>
      </c>
    </row>
    <row r="23" spans="1:2" x14ac:dyDescent="0.35">
      <c r="A23" t="str">
        <f>Input!B3</f>
        <v>Otsene toetus (Economic)</v>
      </c>
      <c r="B23" t="s">
        <v>4283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4284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4285</v>
      </c>
    </row>
    <row r="35" spans="1:7" x14ac:dyDescent="0.35">
      <c r="A35" t="str">
        <f>Input!C3</f>
        <v>Rakendatud (Adopted or Expired)</v>
      </c>
      <c r="B35" t="s">
        <v>4286</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4287</v>
      </c>
      <c r="B39" t="str">
        <f>CONCATENATE(IF(NOT(ISBLANK(B35)),A35&amp;"; ", ""),IF(NOT(ISBLANK(B36)),A36&amp;"; ",""),IF(NOT(ISBLANK(B37)),A37&amp;"; ",""),IF(NOT(ISBLANK(B38)),A38&amp;"; ",""))</f>
        <v xml:space="preserve">Rakendatud (Adopted or Expired); </v>
      </c>
    </row>
    <row r="47" spans="1:7" x14ac:dyDescent="0.35">
      <c r="G47" s="15"/>
    </row>
  </sheetData>
  <hyperlinks>
    <hyperlink ref="B19" r:id="rId1" xr:uid="{3D9DCFBE-E92E-49EB-8630-E0338C6474FD}"/>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F756A37-AA66-4452-90C3-8833B973DC3B}">
          <x14:formula1>
            <xm:f>Input!$A$3:$A$40</xm:f>
          </x14:formula1>
          <xm:sqref>B1</xm:sqref>
        </x14:dataValidation>
      </x14:dataValidations>
    </ext>
  </extLst>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829EE-8901-4FF8-A3F5-2255FE7BB7DE}">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4288</v>
      </c>
      <c r="B1" s="4" t="s">
        <v>4289</v>
      </c>
    </row>
    <row r="2" spans="1:2" x14ac:dyDescent="0.35">
      <c r="A2" s="5" t="s">
        <v>4290</v>
      </c>
      <c r="B2" s="6"/>
    </row>
    <row r="3" spans="1:2" x14ac:dyDescent="0.35">
      <c r="A3" s="3" t="s">
        <v>4291</v>
      </c>
      <c r="B3" s="7"/>
    </row>
    <row r="4" spans="1:2" x14ac:dyDescent="0.35">
      <c r="A4" s="5" t="s">
        <v>4292</v>
      </c>
      <c r="B4" s="19" t="s">
        <v>4293</v>
      </c>
    </row>
    <row r="5" spans="1:2" x14ac:dyDescent="0.35">
      <c r="A5" s="3" t="s">
        <v>4294</v>
      </c>
      <c r="B5" s="7"/>
    </row>
    <row r="6" spans="1:2" x14ac:dyDescent="0.35">
      <c r="A6" s="5" t="s">
        <v>4295</v>
      </c>
      <c r="B6" s="6"/>
    </row>
    <row r="7" spans="1:2" ht="87" x14ac:dyDescent="0.35">
      <c r="A7" s="3" t="s">
        <v>4296</v>
      </c>
      <c r="B7" s="7" t="s">
        <v>4297</v>
      </c>
    </row>
    <row r="8" spans="1:2" ht="29" x14ac:dyDescent="0.35">
      <c r="A8" s="8" t="s">
        <v>4298</v>
      </c>
      <c r="B8" s="6" t="s">
        <v>4299</v>
      </c>
    </row>
    <row r="9" spans="1:2" x14ac:dyDescent="0.35">
      <c r="A9" s="3" t="s">
        <v>4300</v>
      </c>
      <c r="B9" s="7" t="s">
        <v>4301</v>
      </c>
    </row>
    <row r="10" spans="1:2" ht="29" x14ac:dyDescent="0.35">
      <c r="A10" s="5" t="s">
        <v>4302</v>
      </c>
      <c r="B10" s="6" t="s">
        <v>4303</v>
      </c>
    </row>
    <row r="11" spans="1:2" x14ac:dyDescent="0.35">
      <c r="A11" s="3" t="s">
        <v>4304</v>
      </c>
      <c r="B11" s="7"/>
    </row>
    <row r="12" spans="1:2" x14ac:dyDescent="0.35">
      <c r="A12" s="5" t="s">
        <v>4305</v>
      </c>
      <c r="B12" s="9"/>
    </row>
    <row r="13" spans="1:2" x14ac:dyDescent="0.35">
      <c r="A13" s="3" t="s">
        <v>4306</v>
      </c>
      <c r="B13" s="4" t="str">
        <f>LEFT(B32,LEN(B32)-2)</f>
        <v>Otsene toetus (Economic)</v>
      </c>
    </row>
    <row r="14" spans="1:2" ht="29" x14ac:dyDescent="0.35">
      <c r="A14" s="5" t="s">
        <v>4307</v>
      </c>
      <c r="B14" s="44" t="s">
        <v>4308</v>
      </c>
    </row>
    <row r="15" spans="1:2" ht="29" x14ac:dyDescent="0.35">
      <c r="A15" s="3" t="s">
        <v>4309</v>
      </c>
      <c r="B15" s="4" t="str">
        <f>LEFT(B39,LEN(B39)-2)</f>
        <v>Rakendatud (Adopted or Expired)</v>
      </c>
    </row>
    <row r="16" spans="1:2" ht="29" x14ac:dyDescent="0.35">
      <c r="A16" s="5" t="s">
        <v>4310</v>
      </c>
      <c r="B16" s="10" t="s">
        <v>4311</v>
      </c>
    </row>
    <row r="17" spans="1:2" ht="29" x14ac:dyDescent="0.35">
      <c r="A17" s="3" t="s">
        <v>4312</v>
      </c>
      <c r="B17" s="4" t="s">
        <v>4313</v>
      </c>
    </row>
    <row r="18" spans="1:2" ht="29" x14ac:dyDescent="0.35">
      <c r="A18" s="5" t="s">
        <v>4314</v>
      </c>
      <c r="B18" s="10" t="s">
        <v>4315</v>
      </c>
    </row>
    <row r="19" spans="1:2" ht="29" x14ac:dyDescent="0.35">
      <c r="A19" s="3" t="s">
        <v>4316</v>
      </c>
      <c r="B19" s="4" t="s">
        <v>4317</v>
      </c>
    </row>
    <row r="22" spans="1:2" x14ac:dyDescent="0.35">
      <c r="A22" s="2" t="s">
        <v>4318</v>
      </c>
    </row>
    <row r="23" spans="1:2" x14ac:dyDescent="0.35">
      <c r="A23" t="str">
        <f>Input!B3</f>
        <v>Otsene toetus (Economic)</v>
      </c>
      <c r="B23" t="s">
        <v>4319</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4320</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4321</v>
      </c>
    </row>
    <row r="35" spans="1:7" x14ac:dyDescent="0.35">
      <c r="A35" t="str">
        <f>Input!C3</f>
        <v>Rakendatud (Adopted or Expired)</v>
      </c>
      <c r="B35" t="s">
        <v>4322</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4323</v>
      </c>
      <c r="B39" t="str">
        <f>CONCATENATE(IF(NOT(ISBLANK(B35)),A35&amp;"; ", ""),IF(NOT(ISBLANK(B36)),A36&amp;"; ",""),IF(NOT(ISBLANK(B37)),A37&amp;"; ",""),IF(NOT(ISBLANK(B38)),A38&amp;"; ",""))</f>
        <v xml:space="preserve">Rakendatud (Adopted or Expired); </v>
      </c>
    </row>
    <row r="47" spans="1:7" x14ac:dyDescent="0.35">
      <c r="G47" s="15"/>
    </row>
  </sheetData>
  <hyperlinks>
    <hyperlink ref="B19" r:id="rId1" xr:uid="{8DDAD41D-10F7-48E3-A702-304377C61161}"/>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B2666B5-DC7E-43C5-98FB-1CB5D39F8C8F}">
          <x14:formula1>
            <xm:f>Input!$A$3:$A$40</xm:f>
          </x14:formula1>
          <xm:sqref>B1</xm:sqref>
        </x14:dataValidation>
      </x14:dataValidations>
    </ext>
  </extLst>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C2B61-7F9A-45C5-B894-32031F26D54E}">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6.08984375" customWidth="1"/>
  </cols>
  <sheetData>
    <row r="1" spans="1:2" x14ac:dyDescent="0.35">
      <c r="A1" s="3" t="s">
        <v>4324</v>
      </c>
      <c r="B1" s="4" t="s">
        <v>4325</v>
      </c>
    </row>
    <row r="2" spans="1:2" x14ac:dyDescent="0.35">
      <c r="A2" s="5" t="s">
        <v>4326</v>
      </c>
      <c r="B2" s="6"/>
    </row>
    <row r="3" spans="1:2" x14ac:dyDescent="0.35">
      <c r="A3" s="3" t="s">
        <v>4327</v>
      </c>
      <c r="B3" s="7" t="str">
        <f ca="1">MID(CELL("filename",A1),FIND("]",CELL("filename",A1))+1,255)</f>
        <v>PM15</v>
      </c>
    </row>
    <row r="4" spans="1:2" ht="29" x14ac:dyDescent="0.35">
      <c r="A4" s="5" t="s">
        <v>4328</v>
      </c>
      <c r="B4" s="6" t="s">
        <v>4329</v>
      </c>
    </row>
    <row r="5" spans="1:2" ht="29" x14ac:dyDescent="0.35">
      <c r="A5" s="3" t="s">
        <v>4330</v>
      </c>
      <c r="B5" s="7" t="s">
        <v>4331</v>
      </c>
    </row>
    <row r="6" spans="1:2" x14ac:dyDescent="0.35">
      <c r="A6" s="5" t="s">
        <v>4332</v>
      </c>
      <c r="B6" s="6"/>
    </row>
    <row r="7" spans="1:2" ht="77.25" customHeight="1" x14ac:dyDescent="0.35">
      <c r="A7" s="3" t="s">
        <v>4333</v>
      </c>
      <c r="B7" s="7" t="s">
        <v>4334</v>
      </c>
    </row>
    <row r="8" spans="1:2" ht="29" x14ac:dyDescent="0.35">
      <c r="A8" s="8" t="s">
        <v>4335</v>
      </c>
      <c r="B8" s="6" t="s">
        <v>4336</v>
      </c>
    </row>
    <row r="9" spans="1:2" x14ac:dyDescent="0.35">
      <c r="A9" s="3" t="s">
        <v>4337</v>
      </c>
      <c r="B9" s="7" t="s">
        <v>4338</v>
      </c>
    </row>
    <row r="10" spans="1:2" ht="29" x14ac:dyDescent="0.35">
      <c r="A10" s="5" t="s">
        <v>4339</v>
      </c>
      <c r="B10" s="6" t="s">
        <v>4340</v>
      </c>
    </row>
    <row r="11" spans="1:2" x14ac:dyDescent="0.35">
      <c r="A11" s="3" t="s">
        <v>4341</v>
      </c>
      <c r="B11" s="7"/>
    </row>
    <row r="12" spans="1:2" x14ac:dyDescent="0.35">
      <c r="A12" s="5" t="s">
        <v>4342</v>
      </c>
      <c r="B12" s="9"/>
    </row>
    <row r="13" spans="1:2" x14ac:dyDescent="0.35">
      <c r="A13" s="3" t="s">
        <v>4343</v>
      </c>
      <c r="B13" s="4" t="str">
        <f>LEFT(B32,LEN(B32)-2)</f>
        <v>Seadusandlus (Regulatory)</v>
      </c>
    </row>
    <row r="14" spans="1:2" ht="29" x14ac:dyDescent="0.35">
      <c r="A14" s="5" t="s">
        <v>4344</v>
      </c>
      <c r="B14" s="44" t="s">
        <v>4345</v>
      </c>
    </row>
    <row r="15" spans="1:2" ht="29" x14ac:dyDescent="0.35">
      <c r="A15" s="3" t="s">
        <v>4346</v>
      </c>
      <c r="B15" s="4" t="str">
        <f>LEFT(B39,LEN(B39)-2)</f>
        <v>Rakendatud (Adopted or Expired)</v>
      </c>
    </row>
    <row r="16" spans="1:2" ht="29" x14ac:dyDescent="0.35">
      <c r="A16" s="5" t="s">
        <v>4347</v>
      </c>
      <c r="B16" s="10" t="s">
        <v>4348</v>
      </c>
    </row>
    <row r="17" spans="1:2" ht="29" x14ac:dyDescent="0.35">
      <c r="A17" s="3" t="s">
        <v>4349</v>
      </c>
      <c r="B17" s="4" t="s">
        <v>4350</v>
      </c>
    </row>
    <row r="18" spans="1:2" ht="29" x14ac:dyDescent="0.35">
      <c r="A18" s="5" t="s">
        <v>4351</v>
      </c>
      <c r="B18" s="10" t="s">
        <v>4352</v>
      </c>
    </row>
    <row r="19" spans="1:2" ht="29" x14ac:dyDescent="0.35">
      <c r="A19" s="3" t="s">
        <v>4353</v>
      </c>
      <c r="B19" s="32" t="s">
        <v>4354</v>
      </c>
    </row>
    <row r="22" spans="1:2" x14ac:dyDescent="0.35">
      <c r="A22" s="2" t="s">
        <v>4355</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4356</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4357</v>
      </c>
      <c r="B32" t="str">
        <f>CONCATENATE(IF(NOT(ISBLANK(B23)),A23&amp;"; ",""),IF(NOT(ISBLANK(B24)),A24&amp;"; ",""),IF(NOT(ISBLANK(B25)),A25&amp;"; ",""),IF(NOT(ISBLANK(B26)),A26&amp;"; ",""),IF(NOT(ISBLANK(B27)),A27&amp;"; ",""),IF(NOT(ISBLANK(B28)),A28&amp;"; ",""),IF(NOT(ISBLANK(B29)),A29&amp;"; ",""),IF(NOT(ISBLANK(B30)),A30&amp;"; ",""),,IF(NOT(ISBLANK(B31)),A31&amp;"; ",""))</f>
        <v xml:space="preserve">Seadusandlus (Regulatory); </v>
      </c>
    </row>
    <row r="34" spans="1:7" x14ac:dyDescent="0.35">
      <c r="A34" s="2" t="s">
        <v>4358</v>
      </c>
    </row>
    <row r="35" spans="1:7" x14ac:dyDescent="0.35">
      <c r="A35" t="str">
        <f>Input!C3</f>
        <v>Rakendatud (Adopted or Expired)</v>
      </c>
      <c r="B35" t="s">
        <v>4359</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4360</v>
      </c>
      <c r="B39" t="str">
        <f>CONCATENATE(IF(NOT(ISBLANK(B35)),A35&amp;"; ", ""),IF(NOT(ISBLANK(B36)),A36&amp;"; ",""),IF(NOT(ISBLANK(B37)),A37&amp;"; ",""),IF(NOT(ISBLANK(B38)),A38&amp;"; ",""))</f>
        <v xml:space="preserve">Rakendatud (Adopted or Expired); </v>
      </c>
    </row>
    <row r="47" spans="1:7" x14ac:dyDescent="0.35">
      <c r="G47" s="15"/>
    </row>
  </sheetData>
  <hyperlinks>
    <hyperlink ref="B19" r:id="rId1" xr:uid="{62470444-AA9F-427E-BDA6-94C3CAA27ABF}"/>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786E5D3-C116-4932-85AF-AA91CC605E56}">
          <x14:formula1>
            <xm:f>Input!$A$3:$A$40</xm:f>
          </x14:formula1>
          <xm:sqref>B1</xm:sqref>
        </x14:dataValidation>
      </x14:dataValidations>
    </ext>
  </extLst>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0DACD-8D37-4C04-9829-CF4349F5257E}">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4361</v>
      </c>
      <c r="B1" s="4" t="s">
        <v>4362</v>
      </c>
    </row>
    <row r="2" spans="1:2" x14ac:dyDescent="0.35">
      <c r="A2" s="5" t="s">
        <v>4363</v>
      </c>
      <c r="B2" s="6"/>
    </row>
    <row r="3" spans="1:2" x14ac:dyDescent="0.35">
      <c r="A3" s="3" t="s">
        <v>4364</v>
      </c>
      <c r="B3" s="7"/>
    </row>
    <row r="4" spans="1:2" x14ac:dyDescent="0.35">
      <c r="A4" s="5" t="s">
        <v>4365</v>
      </c>
      <c r="B4" s="19" t="s">
        <v>4366</v>
      </c>
    </row>
    <row r="5" spans="1:2" x14ac:dyDescent="0.35">
      <c r="A5" s="3" t="s">
        <v>4367</v>
      </c>
      <c r="B5" s="7"/>
    </row>
    <row r="6" spans="1:2" x14ac:dyDescent="0.35">
      <c r="A6" s="5" t="s">
        <v>4368</v>
      </c>
      <c r="B6" s="6"/>
    </row>
    <row r="7" spans="1:2" ht="58" x14ac:dyDescent="0.35">
      <c r="A7" s="3" t="s">
        <v>4369</v>
      </c>
      <c r="B7" s="7" t="s">
        <v>4370</v>
      </c>
    </row>
    <row r="8" spans="1:2" ht="29" x14ac:dyDescent="0.35">
      <c r="A8" s="8" t="s">
        <v>4371</v>
      </c>
      <c r="B8" s="6" t="s">
        <v>4372</v>
      </c>
    </row>
    <row r="9" spans="1:2" x14ac:dyDescent="0.35">
      <c r="A9" s="3" t="s">
        <v>4373</v>
      </c>
      <c r="B9" s="7" t="s">
        <v>4374</v>
      </c>
    </row>
    <row r="10" spans="1:2" ht="29" x14ac:dyDescent="0.35">
      <c r="A10" s="5" t="s">
        <v>4375</v>
      </c>
      <c r="B10" s="6" t="s">
        <v>4376</v>
      </c>
    </row>
    <row r="11" spans="1:2" x14ac:dyDescent="0.35">
      <c r="A11" s="3" t="s">
        <v>4377</v>
      </c>
      <c r="B11" s="7"/>
    </row>
    <row r="12" spans="1:2" x14ac:dyDescent="0.35">
      <c r="A12" s="5" t="s">
        <v>4378</v>
      </c>
      <c r="B12" s="9"/>
    </row>
    <row r="13" spans="1:2" x14ac:dyDescent="0.35">
      <c r="A13" s="3" t="s">
        <v>4379</v>
      </c>
      <c r="B13" s="4" t="str">
        <f>LEFT(B32,LEN(B32)-2)</f>
        <v>Otsene toetus (Economic)</v>
      </c>
    </row>
    <row r="14" spans="1:2" ht="29" x14ac:dyDescent="0.35">
      <c r="A14" s="5" t="s">
        <v>4380</v>
      </c>
      <c r="B14" s="44" t="s">
        <v>4381</v>
      </c>
    </row>
    <row r="15" spans="1:2" ht="29" x14ac:dyDescent="0.35">
      <c r="A15" s="3" t="s">
        <v>4382</v>
      </c>
      <c r="B15" s="4" t="str">
        <f>LEFT(B39,LEN(B39)-2)</f>
        <v>Rakendatud (Adopted or Expired)</v>
      </c>
    </row>
    <row r="16" spans="1:2" ht="29" x14ac:dyDescent="0.35">
      <c r="A16" s="5" t="s">
        <v>4383</v>
      </c>
      <c r="B16" s="10" t="s">
        <v>4384</v>
      </c>
    </row>
    <row r="17" spans="1:2" ht="29" x14ac:dyDescent="0.35">
      <c r="A17" s="3" t="s">
        <v>4385</v>
      </c>
      <c r="B17" s="4" t="s">
        <v>4386</v>
      </c>
    </row>
    <row r="18" spans="1:2" ht="29" x14ac:dyDescent="0.35">
      <c r="A18" s="5" t="s">
        <v>4387</v>
      </c>
      <c r="B18" s="10" t="s">
        <v>4388</v>
      </c>
    </row>
    <row r="19" spans="1:2" ht="29" x14ac:dyDescent="0.35">
      <c r="A19" s="3" t="s">
        <v>4389</v>
      </c>
      <c r="B19" s="4" t="s">
        <v>4390</v>
      </c>
    </row>
    <row r="22" spans="1:2" x14ac:dyDescent="0.35">
      <c r="A22" s="2" t="s">
        <v>4391</v>
      </c>
    </row>
    <row r="23" spans="1:2" x14ac:dyDescent="0.35">
      <c r="A23" t="str">
        <f>Input!B3</f>
        <v>Otsene toetus (Economic)</v>
      </c>
      <c r="B23" t="s">
        <v>4392</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4393</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4394</v>
      </c>
    </row>
    <row r="35" spans="1:7" x14ac:dyDescent="0.35">
      <c r="A35" t="str">
        <f>Input!C3</f>
        <v>Rakendatud (Adopted or Expired)</v>
      </c>
      <c r="B35" t="s">
        <v>4395</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4396</v>
      </c>
      <c r="B39" t="str">
        <f>CONCATENATE(IF(NOT(ISBLANK(B35)),A35&amp;"; ", ""),IF(NOT(ISBLANK(B36)),A36&amp;"; ",""),IF(NOT(ISBLANK(B37)),A37&amp;"; ",""),IF(NOT(ISBLANK(B38)),A38&amp;"; ",""))</f>
        <v xml:space="preserve">Rakendatud (Adopted or Expired); </v>
      </c>
    </row>
    <row r="47" spans="1:7" x14ac:dyDescent="0.35">
      <c r="G47" s="15"/>
    </row>
  </sheetData>
  <hyperlinks>
    <hyperlink ref="B19" r:id="rId1" xr:uid="{DF5EACB3-EBD3-462F-816C-E41D3965BB02}"/>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717F728-FDD7-4C72-9256-184A7C49B340}">
          <x14:formula1>
            <xm:f>Input!$A$3:$A$40</xm:f>
          </x14:formula1>
          <xm:sqref>B1</xm:sqref>
        </x14:dataValidation>
      </x14:dataValidations>
    </ext>
  </extLst>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BAF19-9FED-4F62-A8E4-6978E9E74E1B}">
  <sheetPr>
    <tabColor rgb="FFFFFF00"/>
  </sheetPr>
  <dimension ref="A1:G47"/>
  <sheetViews>
    <sheetView workbookViewId="0">
      <selection activeCell="B14" sqref="B14"/>
    </sheetView>
  </sheetViews>
  <sheetFormatPr defaultColWidth="8.6328125" defaultRowHeight="14.5" x14ac:dyDescent="0.35"/>
  <cols>
    <col min="1" max="1" width="35.6328125" customWidth="1"/>
    <col min="2" max="2" width="66.08984375" customWidth="1"/>
  </cols>
  <sheetData>
    <row r="1" spans="1:2" x14ac:dyDescent="0.35">
      <c r="A1" s="3" t="s">
        <v>4397</v>
      </c>
      <c r="B1" s="4" t="s">
        <v>4398</v>
      </c>
    </row>
    <row r="2" spans="1:2" x14ac:dyDescent="0.35">
      <c r="A2" s="5" t="s">
        <v>4399</v>
      </c>
      <c r="B2" s="6"/>
    </row>
    <row r="3" spans="1:2" x14ac:dyDescent="0.35">
      <c r="A3" s="3" t="s">
        <v>4400</v>
      </c>
      <c r="B3" s="7" t="str">
        <f ca="1">MID(CELL("filename",A1),FIND("]",CELL("filename",A1))+1,255)</f>
        <v>PM17</v>
      </c>
    </row>
    <row r="4" spans="1:2" x14ac:dyDescent="0.35">
      <c r="A4" s="5" t="s">
        <v>4401</v>
      </c>
      <c r="B4" s="16" t="s">
        <v>4402</v>
      </c>
    </row>
    <row r="5" spans="1:2" x14ac:dyDescent="0.35">
      <c r="A5" s="3" t="s">
        <v>4403</v>
      </c>
      <c r="B5" s="7" t="s">
        <v>4404</v>
      </c>
    </row>
    <row r="6" spans="1:2" x14ac:dyDescent="0.35">
      <c r="A6" s="5" t="s">
        <v>4405</v>
      </c>
      <c r="B6" s="6"/>
    </row>
    <row r="7" spans="1:2" ht="104" customHeight="1" x14ac:dyDescent="0.35">
      <c r="A7" s="3" t="s">
        <v>4406</v>
      </c>
      <c r="B7" s="7" t="s">
        <v>4407</v>
      </c>
    </row>
    <row r="8" spans="1:2" ht="29" x14ac:dyDescent="0.35">
      <c r="A8" s="8" t="s">
        <v>4408</v>
      </c>
      <c r="B8" s="6" t="s">
        <v>4409</v>
      </c>
    </row>
    <row r="9" spans="1:2" x14ac:dyDescent="0.35">
      <c r="A9" s="3" t="s">
        <v>4410</v>
      </c>
      <c r="B9" s="7" t="s">
        <v>4411</v>
      </c>
    </row>
    <row r="10" spans="1:2" ht="29" x14ac:dyDescent="0.35">
      <c r="A10" s="5" t="s">
        <v>4412</v>
      </c>
      <c r="B10" s="6" t="s">
        <v>4413</v>
      </c>
    </row>
    <row r="11" spans="1:2" x14ac:dyDescent="0.35">
      <c r="A11" s="3" t="s">
        <v>4414</v>
      </c>
      <c r="B11" s="7"/>
    </row>
    <row r="12" spans="1:2" x14ac:dyDescent="0.35">
      <c r="A12" s="5" t="s">
        <v>4415</v>
      </c>
      <c r="B12" s="9"/>
    </row>
    <row r="13" spans="1:2" x14ac:dyDescent="0.35">
      <c r="A13" s="3" t="s">
        <v>4416</v>
      </c>
      <c r="B13" s="4" t="str">
        <f>LEFT(B32,LEN(B32)-2)</f>
        <v>Teavitamine (Information)</v>
      </c>
    </row>
    <row r="14" spans="1:2" ht="43.5" x14ac:dyDescent="0.35">
      <c r="A14" s="5" t="s">
        <v>4417</v>
      </c>
      <c r="B14" s="44" t="s">
        <v>4418</v>
      </c>
    </row>
    <row r="15" spans="1:2" ht="29" x14ac:dyDescent="0.35">
      <c r="A15" s="3" t="s">
        <v>4419</v>
      </c>
      <c r="B15" s="4" t="str">
        <f>LEFT(B39,LEN(B39)-2)</f>
        <v>Kavandamisel (Provisional)</v>
      </c>
    </row>
    <row r="16" spans="1:2" ht="29" x14ac:dyDescent="0.35">
      <c r="A16" s="5" t="s">
        <v>4420</v>
      </c>
      <c r="B16" s="10" t="s">
        <v>4421</v>
      </c>
    </row>
    <row r="17" spans="1:2" ht="29" x14ac:dyDescent="0.35">
      <c r="A17" s="3" t="s">
        <v>4422</v>
      </c>
      <c r="B17" s="4" t="s">
        <v>4423</v>
      </c>
    </row>
    <row r="18" spans="1:2" ht="29" x14ac:dyDescent="0.35">
      <c r="A18" s="5" t="s">
        <v>4424</v>
      </c>
      <c r="B18" s="10" t="s">
        <v>4425</v>
      </c>
    </row>
    <row r="19" spans="1:2" ht="29" x14ac:dyDescent="0.35">
      <c r="A19" s="3" t="s">
        <v>4426</v>
      </c>
      <c r="B19" s="17" t="s">
        <v>4427</v>
      </c>
    </row>
    <row r="22" spans="1:2" x14ac:dyDescent="0.35">
      <c r="A22" s="2" t="s">
        <v>4428</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c r="B26" t="s">
        <v>4429</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4430</v>
      </c>
      <c r="B32" t="str">
        <f>CONCATENATE(IF(NOT(ISBLANK(B23)),A23&amp;"; ",""),IF(NOT(ISBLANK(B24)),A24&amp;"; ",""),IF(NOT(ISBLANK(B25)),A25&amp;"; ",""),IF(NOT(ISBLANK(B26)),A26&amp;"; ",""),IF(NOT(ISBLANK(B27)),A27&amp;"; ",""),IF(NOT(ISBLANK(B28)),A28&amp;"; ",""),IF(NOT(ISBLANK(B29)),A29&amp;"; ",""),IF(NOT(ISBLANK(B30)),A30&amp;"; ",""),,IF(NOT(ISBLANK(B31)),A31&amp;"; ",""))</f>
        <v xml:space="preserve">Teavitamine (Information); </v>
      </c>
    </row>
    <row r="34" spans="1:7" x14ac:dyDescent="0.35">
      <c r="A34" s="2" t="s">
        <v>4431</v>
      </c>
    </row>
    <row r="35" spans="1:7" x14ac:dyDescent="0.35">
      <c r="A35" t="str">
        <f>Input!C3</f>
        <v>Rakendatud (Adopted or Expired)</v>
      </c>
    </row>
    <row r="36" spans="1:7" x14ac:dyDescent="0.35">
      <c r="A36" t="str">
        <f>Input!C4</f>
        <v>Käimasolev (Implemented)</v>
      </c>
    </row>
    <row r="37" spans="1:7" x14ac:dyDescent="0.35">
      <c r="A37" t="str">
        <f>Input!C5</f>
        <v>Planeeritud (Planned)</v>
      </c>
    </row>
    <row r="38" spans="1:7" x14ac:dyDescent="0.35">
      <c r="A38" t="str">
        <f>Input!C6</f>
        <v>Kavandamisel (Provisional)</v>
      </c>
      <c r="B38" t="s">
        <v>4432</v>
      </c>
    </row>
    <row r="39" spans="1:7" x14ac:dyDescent="0.35">
      <c r="A39" t="s">
        <v>4433</v>
      </c>
      <c r="B39" t="str">
        <f>CONCATENATE(IF(NOT(ISBLANK(B35)),A35&amp;"; ", ""),IF(NOT(ISBLANK(B36)),A36&amp;"; ",""),IF(NOT(ISBLANK(B37)),A37&amp;"; ",""),IF(NOT(ISBLANK(B38)),A38&amp;"; ",""))</f>
        <v xml:space="preserve">Kavandamisel (Provisional); </v>
      </c>
    </row>
    <row r="47" spans="1:7" x14ac:dyDescent="0.35">
      <c r="G47" s="15"/>
    </row>
  </sheetData>
  <hyperlinks>
    <hyperlink ref="B19" r:id="rId1" xr:uid="{02C15FB1-888F-4223-891B-84A68BF33F97}"/>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E0A0875-25EB-40C5-974C-957C063251B7}">
          <x14:formula1>
            <xm:f>Input!$A$3:$A$40</xm:f>
          </x14:formula1>
          <xm:sqref>B1</xm:sqref>
        </x14:dataValidation>
      </x14:dataValidations>
    </ext>
  </extLst>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6B5F0-A660-4D9E-A4CE-D0F7C1182231}">
  <sheetPr>
    <tabColor rgb="FFFFFF00"/>
  </sheetPr>
  <dimension ref="A1:G47"/>
  <sheetViews>
    <sheetView workbookViewId="0"/>
  </sheetViews>
  <sheetFormatPr defaultColWidth="8.6328125" defaultRowHeight="14.5" x14ac:dyDescent="0.35"/>
  <cols>
    <col min="1" max="1" width="35.6328125" customWidth="1"/>
    <col min="2" max="2" width="64.6328125" customWidth="1"/>
  </cols>
  <sheetData>
    <row r="1" spans="1:2" x14ac:dyDescent="0.35">
      <c r="A1" s="3" t="s">
        <v>4434</v>
      </c>
      <c r="B1" s="4" t="s">
        <v>4435</v>
      </c>
    </row>
    <row r="2" spans="1:2" x14ac:dyDescent="0.35">
      <c r="A2" s="5" t="s">
        <v>4436</v>
      </c>
      <c r="B2" s="6"/>
    </row>
    <row r="3" spans="1:2" x14ac:dyDescent="0.35">
      <c r="A3" s="3" t="s">
        <v>4437</v>
      </c>
      <c r="B3" s="7"/>
    </row>
    <row r="4" spans="1:2" ht="29" x14ac:dyDescent="0.35">
      <c r="A4" s="5" t="s">
        <v>4438</v>
      </c>
      <c r="B4" s="6" t="s">
        <v>4439</v>
      </c>
    </row>
    <row r="5" spans="1:2" x14ac:dyDescent="0.35">
      <c r="A5" s="3" t="s">
        <v>4440</v>
      </c>
      <c r="B5" s="7" t="s">
        <v>4441</v>
      </c>
    </row>
    <row r="6" spans="1:2" x14ac:dyDescent="0.35">
      <c r="A6" s="5" t="s">
        <v>4442</v>
      </c>
      <c r="B6" s="6"/>
    </row>
    <row r="7" spans="1:2" ht="105" customHeight="1" x14ac:dyDescent="0.35">
      <c r="A7" s="3" t="s">
        <v>4443</v>
      </c>
      <c r="B7" s="7" t="s">
        <v>4444</v>
      </c>
    </row>
    <row r="8" spans="1:2" ht="29" x14ac:dyDescent="0.35">
      <c r="A8" s="8" t="s">
        <v>4445</v>
      </c>
      <c r="B8" s="6" t="s">
        <v>4446</v>
      </c>
    </row>
    <row r="9" spans="1:2" ht="43.5" x14ac:dyDescent="0.35">
      <c r="A9" s="3" t="s">
        <v>4447</v>
      </c>
      <c r="B9" s="7" t="s">
        <v>4448</v>
      </c>
    </row>
    <row r="10" spans="1:2" ht="29" x14ac:dyDescent="0.35">
      <c r="A10" s="5" t="s">
        <v>4449</v>
      </c>
      <c r="B10" s="6" t="s">
        <v>4450</v>
      </c>
    </row>
    <row r="11" spans="1:2" x14ac:dyDescent="0.35">
      <c r="A11" s="3" t="s">
        <v>4451</v>
      </c>
      <c r="B11" s="7"/>
    </row>
    <row r="12" spans="1:2" x14ac:dyDescent="0.35">
      <c r="A12" s="5" t="s">
        <v>4452</v>
      </c>
      <c r="B12" s="9"/>
    </row>
    <row r="13" spans="1:2" x14ac:dyDescent="0.35">
      <c r="A13" s="3" t="s">
        <v>4453</v>
      </c>
      <c r="B13" s="4" t="str">
        <f>LEFT(B32,LEN(B32)-2)</f>
        <v>Otsene toetus (Economic)</v>
      </c>
    </row>
    <row r="14" spans="1:2" ht="29" x14ac:dyDescent="0.35">
      <c r="A14" s="5" t="s">
        <v>4454</v>
      </c>
      <c r="B14" s="10"/>
    </row>
    <row r="15" spans="1:2" ht="29" x14ac:dyDescent="0.35">
      <c r="A15" s="3" t="s">
        <v>4455</v>
      </c>
      <c r="B15" s="4" t="str">
        <f>LEFT(B39,LEN(B39)-2)</f>
        <v>Planeeritud (Planned)</v>
      </c>
    </row>
    <row r="16" spans="1:2" ht="29" x14ac:dyDescent="0.35">
      <c r="A16" s="5" t="s">
        <v>4456</v>
      </c>
      <c r="B16" s="10">
        <v>2025</v>
      </c>
    </row>
    <row r="17" spans="1:2" ht="29" x14ac:dyDescent="0.35">
      <c r="A17" s="3" t="s">
        <v>4457</v>
      </c>
      <c r="B17" s="4" t="s">
        <v>4458</v>
      </c>
    </row>
    <row r="18" spans="1:2" ht="29" x14ac:dyDescent="0.35">
      <c r="A18" s="5" t="s">
        <v>4459</v>
      </c>
      <c r="B18" s="10"/>
    </row>
    <row r="19" spans="1:2" ht="29" x14ac:dyDescent="0.35">
      <c r="A19" s="3" t="s">
        <v>4460</v>
      </c>
      <c r="B19" s="11" t="s">
        <v>4461</v>
      </c>
    </row>
    <row r="22" spans="1:2" x14ac:dyDescent="0.35">
      <c r="A22" s="2" t="s">
        <v>4462</v>
      </c>
    </row>
    <row r="23" spans="1:2" x14ac:dyDescent="0.35">
      <c r="A23" t="str">
        <f>Input!B3</f>
        <v>Otsene toetus (Economic)</v>
      </c>
      <c r="B23" t="s">
        <v>4463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4464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4465</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4466</v>
      </c>
    </row>
    <row r="38" spans="1:7" x14ac:dyDescent="0.35">
      <c r="A38" t="str">
        <f>Input!C6</f>
        <v>Kavandamisel (Provisional)</v>
      </c>
    </row>
    <row r="39" spans="1:7" x14ac:dyDescent="0.35">
      <c r="A39" t="s">
        <v>4467</v>
      </c>
      <c r="B39" t="str">
        <f>CONCATENATE(IF(NOT(ISBLANK(B35)),A35&amp;"; ", ""),IF(NOT(ISBLANK(B36)),A36&amp;"; ",""),IF(NOT(ISBLANK(B37)),A37&amp;"; ",""),IF(NOT(ISBLANK(B38)),A38&amp;"; ",""))</f>
        <v xml:space="preserve">Planeeritud (Planned); </v>
      </c>
    </row>
    <row r="47" spans="1:7" x14ac:dyDescent="0.35">
      <c r="G47" s="15"/>
    </row>
  </sheetData>
  <hyperlinks>
    <hyperlink ref="B19" r:id="rId1" xr:uid="{F08D5E15-23AA-4C92-80C4-37F7D0811FD4}"/>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C055289-1657-4293-B07B-A5E386A13CE2}">
          <x14:formula1>
            <xm:f>Input!$A$3:$A$40</xm:f>
          </x14:formula1>
          <xm:sqref>B1</xm:sqref>
        </x14:dataValidation>
      </x14:dataValidations>
    </ext>
  </extLst>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36010-A1C0-4B04-B78B-4272BFB67D27}">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3" x14ac:dyDescent="0.35">
      <c r="A1" s="3" t="s">
        <v>4468</v>
      </c>
      <c r="B1" s="4"/>
    </row>
    <row r="2" spans="1:3" x14ac:dyDescent="0.35">
      <c r="A2" s="5" t="s">
        <v>4469</v>
      </c>
      <c r="B2" s="6"/>
    </row>
    <row r="3" spans="1:3" x14ac:dyDescent="0.35">
      <c r="A3" s="3" t="s">
        <v>4470</v>
      </c>
      <c r="B3" s="7"/>
    </row>
    <row r="4" spans="1:3" x14ac:dyDescent="0.35">
      <c r="A4" s="5" t="s">
        <v>4471</v>
      </c>
      <c r="B4" s="19" t="s">
        <v>4472</v>
      </c>
    </row>
    <row r="5" spans="1:3" ht="43.5" x14ac:dyDescent="0.35">
      <c r="A5" s="3" t="s">
        <v>4473</v>
      </c>
      <c r="B5" s="7" t="s">
        <v>4474</v>
      </c>
    </row>
    <row r="6" spans="1:3" x14ac:dyDescent="0.35">
      <c r="A6" s="5" t="s">
        <v>4475</v>
      </c>
      <c r="B6" s="6"/>
    </row>
    <row r="7" spans="1:3" ht="101.5" x14ac:dyDescent="0.35">
      <c r="A7" s="3" t="s">
        <v>4476</v>
      </c>
      <c r="B7" s="7" t="s">
        <v>4477</v>
      </c>
      <c r="C7" s="24"/>
    </row>
    <row r="8" spans="1:3" ht="29" x14ac:dyDescent="0.35">
      <c r="A8" s="8" t="s">
        <v>4478</v>
      </c>
      <c r="B8" s="6" t="s">
        <v>4479</v>
      </c>
    </row>
    <row r="9" spans="1:3" x14ac:dyDescent="0.35">
      <c r="A9" s="3" t="s">
        <v>4480</v>
      </c>
      <c r="B9" s="7" t="s">
        <v>4481</v>
      </c>
    </row>
    <row r="10" spans="1:3" ht="29" x14ac:dyDescent="0.35">
      <c r="A10" s="5" t="s">
        <v>4482</v>
      </c>
      <c r="B10" s="6" t="s">
        <v>4483</v>
      </c>
    </row>
    <row r="11" spans="1:3" x14ac:dyDescent="0.35">
      <c r="A11" s="3" t="s">
        <v>4484</v>
      </c>
      <c r="B11" s="7"/>
    </row>
    <row r="12" spans="1:3" x14ac:dyDescent="0.35">
      <c r="A12" s="5" t="s">
        <v>4485</v>
      </c>
      <c r="B12" s="9"/>
    </row>
    <row r="13" spans="1:3" x14ac:dyDescent="0.35">
      <c r="A13" s="3" t="s">
        <v>4486</v>
      </c>
      <c r="B13" s="4" t="str">
        <f>LEFT(B32,LEN(B32)-2)</f>
        <v>Haridus (Education); Teavitamine (Information)</v>
      </c>
    </row>
    <row r="14" spans="1:3" ht="29" x14ac:dyDescent="0.35">
      <c r="A14" s="5" t="s">
        <v>4487</v>
      </c>
      <c r="B14" s="44" t="s">
        <v>4488</v>
      </c>
    </row>
    <row r="15" spans="1:3" ht="29" x14ac:dyDescent="0.35">
      <c r="A15" s="3" t="s">
        <v>4489</v>
      </c>
      <c r="B15" s="4" t="str">
        <f>LEFT(B39,LEN(B39)-2)</f>
        <v>Rakendatud (Adopted or Expired)</v>
      </c>
    </row>
    <row r="16" spans="1:3" ht="29" x14ac:dyDescent="0.35">
      <c r="A16" s="5" t="s">
        <v>4490</v>
      </c>
      <c r="B16" s="10" t="s">
        <v>4491</v>
      </c>
    </row>
    <row r="17" spans="1:2" ht="29" x14ac:dyDescent="0.35">
      <c r="A17" s="3" t="s">
        <v>4492</v>
      </c>
      <c r="B17" s="4" t="s">
        <v>4493</v>
      </c>
    </row>
    <row r="18" spans="1:2" ht="29" x14ac:dyDescent="0.35">
      <c r="A18" s="5" t="s">
        <v>4494</v>
      </c>
      <c r="B18" s="10" t="s">
        <v>4495</v>
      </c>
    </row>
    <row r="19" spans="1:2" ht="29" x14ac:dyDescent="0.35">
      <c r="A19" s="3" t="s">
        <v>4496</v>
      </c>
      <c r="B19" s="4" t="s">
        <v>4497</v>
      </c>
    </row>
    <row r="22" spans="1:2" x14ac:dyDescent="0.35">
      <c r="A22" s="2" t="s">
        <v>4498</v>
      </c>
    </row>
    <row r="23" spans="1:2" x14ac:dyDescent="0.35">
      <c r="A23" t="str">
        <f>Input!B3</f>
        <v>Otsene toetus (Economic)</v>
      </c>
    </row>
    <row r="24" spans="1:2" x14ac:dyDescent="0.35">
      <c r="A24" t="str">
        <f>Input!B4</f>
        <v>Haridus (Education)</v>
      </c>
      <c r="B24" t="s">
        <v>4499</v>
      </c>
    </row>
    <row r="25" spans="1:2" x14ac:dyDescent="0.35">
      <c r="A25" t="str">
        <f>Input!B5</f>
        <v>Maksundus (Fiscal)</v>
      </c>
    </row>
    <row r="26" spans="1:2" x14ac:dyDescent="0.35">
      <c r="A26" t="str">
        <f>Input!B6</f>
        <v>Teavitamine (Information)</v>
      </c>
      <c r="B26" t="s">
        <v>4500</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4501</v>
      </c>
      <c r="B32" t="str">
        <f>CONCATENATE(IF(NOT(ISBLANK(B23)),A23&amp;"; ",""),IF(NOT(ISBLANK(B24)),A24&amp;"; ",""),IF(NOT(ISBLANK(B25)),A25&amp;"; ",""),IF(NOT(ISBLANK(B26)),A26&amp;"; ",""),IF(NOT(ISBLANK(B27)),A27&amp;"; ",""),IF(NOT(ISBLANK(B28)),A28&amp;"; ",""),IF(NOT(ISBLANK(B29)),A29&amp;"; ",""),IF(NOT(ISBLANK(B30)),A30&amp;"; ",""),,IF(NOT(ISBLANK(B31)),A31&amp;"; ",""))</f>
        <v xml:space="preserve">Haridus (Education); Teavitamine (Information); </v>
      </c>
    </row>
    <row r="34" spans="1:7" x14ac:dyDescent="0.35">
      <c r="A34" s="2" t="s">
        <v>4502</v>
      </c>
    </row>
    <row r="35" spans="1:7" x14ac:dyDescent="0.35">
      <c r="A35" t="str">
        <f>Input!C3</f>
        <v>Rakendatud (Adopted or Expired)</v>
      </c>
      <c r="B35" t="s">
        <v>4503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4504</v>
      </c>
      <c r="B39" t="str">
        <f>CONCATENATE(IF(NOT(ISBLANK(B35)),A35&amp;"; ", ""),IF(NOT(ISBLANK(B36)),A36&amp;"; ",""),IF(NOT(ISBLANK(B37)),A37&amp;"; ",""),IF(NOT(ISBLANK(B38)),A38&amp;"; ",""))</f>
        <v xml:space="preserve">Rakendatud (Adopted or Expired); </v>
      </c>
    </row>
    <row r="47" spans="1:7" x14ac:dyDescent="0.35">
      <c r="G47" s="15"/>
    </row>
  </sheetData>
  <hyperlinks>
    <hyperlink ref="B19" r:id="rId1" xr:uid="{3B3C4A53-1158-4927-8880-88600884C358}"/>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6A4FE59-4D12-4751-9142-FD80E074B72C}">
          <x14:formula1>
            <xm:f>Input!$A$3:$A$40</xm:f>
          </x14:formula1>
          <xm:sqref>B1</xm:sqref>
        </x14:dataValidation>
      </x14:dataValidations>
    </ext>
  </extLst>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8DCA4-23C4-40C0-8762-23B925590164}">
  <sheetPr>
    <tabColor rgb="FFFFFF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4505</v>
      </c>
      <c r="B1" s="4" t="s">
        <v>4506</v>
      </c>
    </row>
    <row r="2" spans="1:2" x14ac:dyDescent="0.35">
      <c r="A2" s="5" t="s">
        <v>4507</v>
      </c>
      <c r="B2" s="6"/>
    </row>
    <row r="3" spans="1:2" x14ac:dyDescent="0.35">
      <c r="A3" s="3" t="s">
        <v>4508</v>
      </c>
      <c r="B3" s="7"/>
    </row>
    <row r="4" spans="1:2" x14ac:dyDescent="0.35">
      <c r="A4" s="5" t="s">
        <v>4509</v>
      </c>
      <c r="B4" s="6" t="s">
        <v>4510</v>
      </c>
    </row>
    <row r="5" spans="1:2" ht="29" x14ac:dyDescent="0.35">
      <c r="A5" s="3" t="s">
        <v>4511</v>
      </c>
      <c r="B5" s="7" t="s">
        <v>4512</v>
      </c>
    </row>
    <row r="6" spans="1:2" x14ac:dyDescent="0.35">
      <c r="A6" s="5" t="s">
        <v>4513</v>
      </c>
      <c r="B6" s="6"/>
    </row>
    <row r="7" spans="1:2" ht="116" x14ac:dyDescent="0.35">
      <c r="A7" s="3" t="s">
        <v>4514</v>
      </c>
      <c r="B7" s="7" t="s">
        <v>4515</v>
      </c>
    </row>
    <row r="8" spans="1:2" ht="29" x14ac:dyDescent="0.35">
      <c r="A8" s="8" t="s">
        <v>4516</v>
      </c>
      <c r="B8" s="6" t="s">
        <v>4517</v>
      </c>
    </row>
    <row r="9" spans="1:2" x14ac:dyDescent="0.35">
      <c r="A9" s="3" t="s">
        <v>4518</v>
      </c>
      <c r="B9" s="7" t="s">
        <v>4519</v>
      </c>
    </row>
    <row r="10" spans="1:2" ht="29" x14ac:dyDescent="0.35">
      <c r="A10" s="5" t="s">
        <v>4520</v>
      </c>
      <c r="B10" s="10" t="s">
        <v>4521</v>
      </c>
    </row>
    <row r="11" spans="1:2" x14ac:dyDescent="0.35">
      <c r="A11" s="3" t="s">
        <v>4522</v>
      </c>
      <c r="B11" s="7"/>
    </row>
    <row r="12" spans="1:2" x14ac:dyDescent="0.35">
      <c r="A12" s="5" t="s">
        <v>4523</v>
      </c>
      <c r="B12" s="9"/>
    </row>
    <row r="13" spans="1:2" x14ac:dyDescent="0.35">
      <c r="A13" s="3" t="s">
        <v>4524</v>
      </c>
      <c r="B13" s="4" t="str">
        <f>LEFT(B32,LEN(B32)-2)</f>
        <v>Otsene toetus (Economic)</v>
      </c>
    </row>
    <row r="14" spans="1:2" ht="101.5" x14ac:dyDescent="0.35">
      <c r="A14" s="5" t="s">
        <v>4525</v>
      </c>
      <c r="B14" s="44" t="s">
        <v>4526</v>
      </c>
    </row>
    <row r="15" spans="1:2" ht="29" x14ac:dyDescent="0.35">
      <c r="A15" s="3" t="s">
        <v>4527</v>
      </c>
      <c r="B15" s="4" t="str">
        <f>LEFT(B39,LEN(B39)-2)</f>
        <v>Kavandamisel (Provisional)</v>
      </c>
    </row>
    <row r="16" spans="1:2" ht="29" x14ac:dyDescent="0.35">
      <c r="A16" s="5" t="s">
        <v>4528</v>
      </c>
      <c r="B16" s="10" t="s">
        <v>4529</v>
      </c>
    </row>
    <row r="17" spans="1:2" ht="29" x14ac:dyDescent="0.35">
      <c r="A17" s="3" t="s">
        <v>4530</v>
      </c>
      <c r="B17" s="4" t="s">
        <v>4531</v>
      </c>
    </row>
    <row r="18" spans="1:2" ht="29" x14ac:dyDescent="0.35">
      <c r="A18" s="5" t="s">
        <v>4532</v>
      </c>
      <c r="B18" s="10"/>
    </row>
    <row r="19" spans="1:2" ht="29" x14ac:dyDescent="0.35">
      <c r="A19" s="3" t="s">
        <v>4533</v>
      </c>
      <c r="B19" s="4"/>
    </row>
    <row r="20" spans="1:2" x14ac:dyDescent="0.35">
      <c r="A20" s="5" t="s">
        <v>4534</v>
      </c>
      <c r="B20" s="10" t="s">
        <v>4535</v>
      </c>
    </row>
    <row r="22" spans="1:2" x14ac:dyDescent="0.35">
      <c r="A22" s="2" t="s">
        <v>4536</v>
      </c>
    </row>
    <row r="23" spans="1:2" x14ac:dyDescent="0.35">
      <c r="A23" t="str">
        <f>Input!B3</f>
        <v>Otsene toetus (Economic)</v>
      </c>
      <c r="B23" t="s">
        <v>4537</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4538</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4539</v>
      </c>
    </row>
    <row r="35" spans="1:7" x14ac:dyDescent="0.35">
      <c r="A35" t="str">
        <f>Input!C3</f>
        <v>Rakendatud (Adopted or Expired)</v>
      </c>
    </row>
    <row r="36" spans="1:7" x14ac:dyDescent="0.35">
      <c r="A36" t="str">
        <f>Input!C4</f>
        <v>Käimasolev (Implemented)</v>
      </c>
    </row>
    <row r="37" spans="1:7" x14ac:dyDescent="0.35">
      <c r="A37" t="str">
        <f>Input!C5</f>
        <v>Planeeritud (Planned)</v>
      </c>
    </row>
    <row r="38" spans="1:7" x14ac:dyDescent="0.35">
      <c r="A38" t="str">
        <f>Input!C6</f>
        <v>Kavandamisel (Provisional)</v>
      </c>
      <c r="B38" t="s">
        <v>4540</v>
      </c>
    </row>
    <row r="39" spans="1:7" x14ac:dyDescent="0.35">
      <c r="A39" t="s">
        <v>4541</v>
      </c>
      <c r="B39" t="str">
        <f>CONCATENATE(IF(NOT(ISBLANK(B35)),A35&amp;"; ", ""),IF(NOT(ISBLANK(B36)),A36&amp;"; ",""),IF(NOT(ISBLANK(B37)),A37&amp;"; ",""),IF(NOT(ISBLANK(B38)),A38&amp;"; ",""))</f>
        <v xml:space="preserve">Kavandamisel (Provisional); </v>
      </c>
    </row>
    <row r="47" spans="1:7" x14ac:dyDescent="0.35">
      <c r="G47" s="1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ADC4BBC-CBE3-444F-B0FC-8ADB4F0B400A}">
          <x14:formula1>
            <xm:f>Input!$A$3:$A$40</xm:f>
          </x14:formula1>
          <xm:sqref>B1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99f642e-5af9-486c-ac06-f366742ef41a">
      <UserInfo>
        <DisplayName>Irje Möldre</DisplayName>
        <AccountId>42</AccountId>
        <AccountType/>
      </UserInfo>
      <UserInfo>
        <DisplayName>Kristo Kaasik</DisplayName>
        <AccountId>43</AccountId>
        <AccountType/>
      </UserInfo>
      <UserInfo>
        <DisplayName>Marie-Ursula Vaks</DisplayName>
        <AccountId>41</AccountId>
        <AccountType/>
      </UserInfo>
      <UserInfo>
        <DisplayName>Regina Michaelis</DisplayName>
        <AccountId>47</AccountId>
        <AccountType/>
      </UserInfo>
      <UserInfo>
        <DisplayName>Margus Tali</DisplayName>
        <AccountId>48</AccountId>
        <AccountType/>
      </UserInfo>
      <UserInfo>
        <DisplayName>Hanna Jemmer</DisplayName>
        <AccountId>51</AccountId>
        <AccountType/>
      </UserInfo>
    </SharedWithUsers>
    <otherrecommendations xmlns="0e422b70-e85d-4377-8ee0-b6227433d3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AA5C57F8EADE4E9CD6BB064C0C3195" ma:contentTypeVersion="6" ma:contentTypeDescription="Create a new document." ma:contentTypeScope="" ma:versionID="da13b4322ba9b065a98177c82ac87b69">
  <xsd:schema xmlns:xsd="http://www.w3.org/2001/XMLSchema" xmlns:xs="http://www.w3.org/2001/XMLSchema" xmlns:p="http://schemas.microsoft.com/office/2006/metadata/properties" xmlns:ns2="0e422b70-e85d-4377-8ee0-b6227433d381" xmlns:ns3="199f642e-5af9-486c-ac06-f366742ef41a" targetNamespace="http://schemas.microsoft.com/office/2006/metadata/properties" ma:root="true" ma:fieldsID="e5a53ee9d17089f7c08dc1916cddcb7c" ns2:_="" ns3:_="">
    <xsd:import namespace="0e422b70-e85d-4377-8ee0-b6227433d381"/>
    <xsd:import namespace="199f642e-5af9-486c-ac06-f366742ef4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otherrecommend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22b70-e85d-4377-8ee0-b6227433d3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otherrecommendations" ma:index="13" nillable="true" ma:displayName="other recommendations" ma:description="The issue of PFAs substances as a horizontal recommendation" ma:format="Dropdown" ma:internalName="otherrecommendation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9f642e-5af9-486c-ac06-f366742ef4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596787-FA5A-4C34-A1B4-80D79A5D81C7}">
  <ds:schemaRefs>
    <ds:schemaRef ds:uri="http://schemas.microsoft.com/office/2006/metadata/properties"/>
    <ds:schemaRef ds:uri="http://schemas.microsoft.com/office/infopath/2007/PartnerControls"/>
    <ds:schemaRef ds:uri="b6fc05f5-0038-4772-837a-4d20545a1ca9"/>
  </ds:schemaRefs>
</ds:datastoreItem>
</file>

<file path=customXml/itemProps2.xml><?xml version="1.0" encoding="utf-8"?>
<ds:datastoreItem xmlns:ds="http://schemas.openxmlformats.org/officeDocument/2006/customXml" ds:itemID="{3E4D09AB-8D63-43BD-97DA-B59D9BEF8F89}"/>
</file>

<file path=customXml/itemProps3.xml><?xml version="1.0" encoding="utf-8"?>
<ds:datastoreItem xmlns:ds="http://schemas.openxmlformats.org/officeDocument/2006/customXml" ds:itemID="{F5C0DCB8-08CB-487B-94BB-6516ADDA45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118</vt:i4>
      </vt:variant>
      <vt:variant>
        <vt:lpstr>Nimega vahemikud</vt:lpstr>
      </vt:variant>
      <vt:variant>
        <vt:i4>81</vt:i4>
      </vt:variant>
    </vt:vector>
  </HeadingPairs>
  <TitlesOfParts>
    <vt:vector size="199" baseType="lpstr">
      <vt:lpstr>Input</vt:lpstr>
      <vt:lpstr>Legend</vt:lpstr>
      <vt:lpstr>Meetmed</vt:lpstr>
      <vt:lpstr>2019 meetmed</vt:lpstr>
      <vt:lpstr>Leht1</vt:lpstr>
      <vt:lpstr>EN1</vt:lpstr>
      <vt:lpstr>EN2</vt:lpstr>
      <vt:lpstr>EN3</vt:lpstr>
      <vt:lpstr>EN3a</vt:lpstr>
      <vt:lpstr>EN3b</vt:lpstr>
      <vt:lpstr>EN3c</vt:lpstr>
      <vt:lpstr>EN4</vt:lpstr>
      <vt:lpstr>EN4a</vt:lpstr>
      <vt:lpstr>EN4b</vt:lpstr>
      <vt:lpstr>EN4c</vt:lpstr>
      <vt:lpstr>EN5</vt:lpstr>
      <vt:lpstr>EN6</vt:lpstr>
      <vt:lpstr>EN7</vt:lpstr>
      <vt:lpstr>EN8</vt:lpstr>
      <vt:lpstr>EN9</vt:lpstr>
      <vt:lpstr>EN10</vt:lpstr>
      <vt:lpstr>EN11</vt:lpstr>
      <vt:lpstr>EN12</vt:lpstr>
      <vt:lpstr>EN13</vt:lpstr>
      <vt:lpstr>EN14</vt:lpstr>
      <vt:lpstr>EN15</vt:lpstr>
      <vt:lpstr>EN16</vt:lpstr>
      <vt:lpstr>EN17</vt:lpstr>
      <vt:lpstr>EN18</vt:lpstr>
      <vt:lpstr>EN19</vt:lpstr>
      <vt:lpstr>EN20</vt:lpstr>
      <vt:lpstr>EN21</vt:lpstr>
      <vt:lpstr>EN22</vt:lpstr>
      <vt:lpstr>EN23</vt:lpstr>
      <vt:lpstr>EN24</vt:lpstr>
      <vt:lpstr>EN25</vt:lpstr>
      <vt:lpstr>TR1</vt:lpstr>
      <vt:lpstr>TR2</vt:lpstr>
      <vt:lpstr>TR2a</vt:lpstr>
      <vt:lpstr>TR2b</vt:lpstr>
      <vt:lpstr>TR3</vt:lpstr>
      <vt:lpstr>TR4</vt:lpstr>
      <vt:lpstr>TR4a</vt:lpstr>
      <vt:lpstr>TR4b</vt:lpstr>
      <vt:lpstr>TR5</vt:lpstr>
      <vt:lpstr>TR6</vt:lpstr>
      <vt:lpstr>TR7</vt:lpstr>
      <vt:lpstr>TR8</vt:lpstr>
      <vt:lpstr>TR9</vt:lpstr>
      <vt:lpstr>TR10</vt:lpstr>
      <vt:lpstr>TR11</vt:lpstr>
      <vt:lpstr>TR12</vt:lpstr>
      <vt:lpstr>TR13</vt:lpstr>
      <vt:lpstr>TR14</vt:lpstr>
      <vt:lpstr>TR15</vt:lpstr>
      <vt:lpstr>TR16a</vt:lpstr>
      <vt:lpstr>TR16b</vt:lpstr>
      <vt:lpstr>TR17</vt:lpstr>
      <vt:lpstr>TR18</vt:lpstr>
      <vt:lpstr>TR19</vt:lpstr>
      <vt:lpstr>TR20</vt:lpstr>
      <vt:lpstr>HF1</vt:lpstr>
      <vt:lpstr>HF1a</vt:lpstr>
      <vt:lpstr>HF1b</vt:lpstr>
      <vt:lpstr>HF1c</vt:lpstr>
      <vt:lpstr>HF1d</vt:lpstr>
      <vt:lpstr>HF1e</vt:lpstr>
      <vt:lpstr>HF1f</vt:lpstr>
      <vt:lpstr>HF1g</vt:lpstr>
      <vt:lpstr>HF1h</vt:lpstr>
      <vt:lpstr>HF2a</vt:lpstr>
      <vt:lpstr>HF2b</vt:lpstr>
      <vt:lpstr>HF3</vt:lpstr>
      <vt:lpstr>HF4</vt:lpstr>
      <vt:lpstr>HF5a</vt:lpstr>
      <vt:lpstr>HF5b</vt:lpstr>
      <vt:lpstr>HF6a</vt:lpstr>
      <vt:lpstr>HF6b</vt:lpstr>
      <vt:lpstr>HF7</vt:lpstr>
      <vt:lpstr>PM1</vt:lpstr>
      <vt:lpstr>PM2</vt:lpstr>
      <vt:lpstr>PM3</vt:lpstr>
      <vt:lpstr>PM4</vt:lpstr>
      <vt:lpstr>PM5</vt:lpstr>
      <vt:lpstr>PM6</vt:lpstr>
      <vt:lpstr>PM7</vt:lpstr>
      <vt:lpstr>PM8</vt:lpstr>
      <vt:lpstr>PM9</vt:lpstr>
      <vt:lpstr>PM10</vt:lpstr>
      <vt:lpstr>PM11</vt:lpstr>
      <vt:lpstr>PM12</vt:lpstr>
      <vt:lpstr>PM13</vt:lpstr>
      <vt:lpstr>PM14</vt:lpstr>
      <vt:lpstr>PM15</vt:lpstr>
      <vt:lpstr>PM16</vt:lpstr>
      <vt:lpstr>PM17</vt:lpstr>
      <vt:lpstr>PM18</vt:lpstr>
      <vt:lpstr>PM19</vt:lpstr>
      <vt:lpstr>PM20</vt:lpstr>
      <vt:lpstr>PM21</vt:lpstr>
      <vt:lpstr>PM22</vt:lpstr>
      <vt:lpstr>PM23</vt:lpstr>
      <vt:lpstr>JM1</vt:lpstr>
      <vt:lpstr>JM2</vt:lpstr>
      <vt:lpstr>JM3</vt:lpstr>
      <vt:lpstr>JM4</vt:lpstr>
      <vt:lpstr>MM1</vt:lpstr>
      <vt:lpstr>MM2</vt:lpstr>
      <vt:lpstr>MM3</vt:lpstr>
      <vt:lpstr>MM4</vt:lpstr>
      <vt:lpstr>MM5</vt:lpstr>
      <vt:lpstr>MM6</vt:lpstr>
      <vt:lpstr>MM7</vt:lpstr>
      <vt:lpstr>MM8</vt:lpstr>
      <vt:lpstr>MM9</vt:lpstr>
      <vt:lpstr>TÖ1</vt:lpstr>
      <vt:lpstr>TÖ2</vt:lpstr>
      <vt:lpstr>IP1</vt:lpstr>
      <vt:lpstr>'EN1'!Prindiala</vt:lpstr>
      <vt:lpstr>'EN10'!Prindiala</vt:lpstr>
      <vt:lpstr>'EN11'!Prindiala</vt:lpstr>
      <vt:lpstr>'EN12'!Prindiala</vt:lpstr>
      <vt:lpstr>'EN13'!Prindiala</vt:lpstr>
      <vt:lpstr>'EN14'!Prindiala</vt:lpstr>
      <vt:lpstr>'EN15'!Prindiala</vt:lpstr>
      <vt:lpstr>'EN16'!Prindiala</vt:lpstr>
      <vt:lpstr>'EN17'!Prindiala</vt:lpstr>
      <vt:lpstr>'EN18'!Prindiala</vt:lpstr>
      <vt:lpstr>'EN19'!Prindiala</vt:lpstr>
      <vt:lpstr>'EN2'!Prindiala</vt:lpstr>
      <vt:lpstr>'EN20'!Prindiala</vt:lpstr>
      <vt:lpstr>'EN21'!Prindiala</vt:lpstr>
      <vt:lpstr>'EN22'!Prindiala</vt:lpstr>
      <vt:lpstr>'EN23'!Prindiala</vt:lpstr>
      <vt:lpstr>'EN24'!Prindiala</vt:lpstr>
      <vt:lpstr>'EN25'!Prindiala</vt:lpstr>
      <vt:lpstr>'EN3'!Prindiala</vt:lpstr>
      <vt:lpstr>EN3a!Prindiala</vt:lpstr>
      <vt:lpstr>EN3b!Prindiala</vt:lpstr>
      <vt:lpstr>EN3c!Prindiala</vt:lpstr>
      <vt:lpstr>'EN4'!Prindiala</vt:lpstr>
      <vt:lpstr>EN4a!Prindiala</vt:lpstr>
      <vt:lpstr>EN4b!Prindiala</vt:lpstr>
      <vt:lpstr>EN4c!Prindiala</vt:lpstr>
      <vt:lpstr>'EN7'!Prindiala</vt:lpstr>
      <vt:lpstr>'EN8'!Prindiala</vt:lpstr>
      <vt:lpstr>'EN9'!Prindiala</vt:lpstr>
      <vt:lpstr>'HF1'!Prindiala</vt:lpstr>
      <vt:lpstr>HF1a!Prindiala</vt:lpstr>
      <vt:lpstr>HF1b!Prindiala</vt:lpstr>
      <vt:lpstr>HF1c!Prindiala</vt:lpstr>
      <vt:lpstr>HF1d!Prindiala</vt:lpstr>
      <vt:lpstr>HF1e!Prindiala</vt:lpstr>
      <vt:lpstr>HF1f!Prindiala</vt:lpstr>
      <vt:lpstr>HF1g!Prindiala</vt:lpstr>
      <vt:lpstr>HF1h!Prindiala</vt:lpstr>
      <vt:lpstr>HF2a!Prindiala</vt:lpstr>
      <vt:lpstr>HF2b!Prindiala</vt:lpstr>
      <vt:lpstr>'HF3'!Prindiala</vt:lpstr>
      <vt:lpstr>HF5a!Prindiala</vt:lpstr>
      <vt:lpstr>HF5b!Prindiala</vt:lpstr>
      <vt:lpstr>HF6a!Prindiala</vt:lpstr>
      <vt:lpstr>HF6b!Prindiala</vt:lpstr>
      <vt:lpstr>'HF7'!Prindiala</vt:lpstr>
      <vt:lpstr>'IP1'!Prindiala</vt:lpstr>
      <vt:lpstr>'JM1'!Prindiala</vt:lpstr>
      <vt:lpstr>'JM2'!Prindiala</vt:lpstr>
      <vt:lpstr>'JM3'!Prindiala</vt:lpstr>
      <vt:lpstr>'JM4'!Prindiala</vt:lpstr>
      <vt:lpstr>'MM1'!Prindiala</vt:lpstr>
      <vt:lpstr>'MM3'!Prindiala</vt:lpstr>
      <vt:lpstr>'MM4'!Prindiala</vt:lpstr>
      <vt:lpstr>'MM5'!Prindiala</vt:lpstr>
      <vt:lpstr>'MM6'!Prindiala</vt:lpstr>
      <vt:lpstr>'MM7'!Prindiala</vt:lpstr>
      <vt:lpstr>'MM8'!Prindiala</vt:lpstr>
      <vt:lpstr>'MM9'!Prindiala</vt:lpstr>
      <vt:lpstr>'PM1'!Prindiala</vt:lpstr>
      <vt:lpstr>'PM2'!Prindiala</vt:lpstr>
      <vt:lpstr>'TR1'!Prindiala</vt:lpstr>
      <vt:lpstr>'TR11'!Prindiala</vt:lpstr>
      <vt:lpstr>'TR13'!Prindiala</vt:lpstr>
      <vt:lpstr>'TR17'!Prindiala</vt:lpstr>
      <vt:lpstr>'TR18'!Prindiala</vt:lpstr>
      <vt:lpstr>'TR19'!Prindiala</vt:lpstr>
      <vt:lpstr>'TR2'!Prindiala</vt:lpstr>
      <vt:lpstr>'TR20'!Prindiala</vt:lpstr>
      <vt:lpstr>TR2a!Prindiala</vt:lpstr>
      <vt:lpstr>TR2b!Prindiala</vt:lpstr>
      <vt:lpstr>'TR3'!Prindiala</vt:lpstr>
      <vt:lpstr>'TR4'!Prindiala</vt:lpstr>
      <vt:lpstr>TR4a!Prindiala</vt:lpstr>
      <vt:lpstr>TR4b!Prindiala</vt:lpstr>
      <vt:lpstr>'TR5'!Prindiala</vt:lpstr>
      <vt:lpstr>'TR7'!Prindiala</vt:lpstr>
      <vt:lpstr>'TR8'!Prindiala</vt:lpstr>
      <vt:lpstr>'TR9'!Prindiala</vt:lpstr>
      <vt:lpstr>TÖ1!Prindiala</vt:lpstr>
      <vt:lpstr>TÖ2!Prindiala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IV Meetmete kirjeldused (1).xlsx</dc:title>
  <dc:subject/>
  <dc:creator/>
  <dc:description/>
  <cp:lastModifiedBy/>
  <cp:revision/>
  <dcterms:created xsi:type="dcterms:W3CDTF">2006-09-16T00:00:00Z</dcterms:created>
  <dcterms:modified xsi:type="dcterms:W3CDTF">2023-08-03T13:22:15Z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0x010100E6AA5C57F8EADE4E9CD6BB064C0C3195</vt:lpwstr>
  </property>
  <property fmtid="{D5CDD505-2E9C-101B-9397-08002B2CF9AE}" pid="3" name="AuthorIds_UIVersion_3584">
    <vt:lpwstr>13</vt:lpwstr>
  </property>
</Properties>
</file>